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codeName="Tento_zošit"/>
  <mc:AlternateContent xmlns:mc="http://schemas.openxmlformats.org/markup-compatibility/2006">
    <mc:Choice Requires="x15">
      <x15ac:absPath xmlns:x15ac="http://schemas.microsoft.com/office/spreadsheetml/2010/11/ac" url="/Users/giss.r.o./Desktop/Praca_2025/Objednavky_ZS_MS/"/>
    </mc:Choice>
  </mc:AlternateContent>
  <xr:revisionPtr revIDLastSave="0" documentId="8_{45874D65-0366-4D44-B4B7-A1CFB3D0C5DC}" xr6:coauthVersionLast="47" xr6:coauthVersionMax="47" xr10:uidLastSave="{00000000-0000-0000-0000-000000000000}"/>
  <bookViews>
    <workbookView xWindow="3340" yWindow="760" windowWidth="21560" windowHeight="17040" xr2:uid="{00000000-000D-0000-FFFF-FFFF00000000}"/>
  </bookViews>
  <sheets>
    <sheet name="Objednávka_ZŠ" sheetId="3" r:id="rId1"/>
    <sheet name="vyúčtovanie MŠ" sheetId="26" state="hidden" r:id="rId2"/>
    <sheet name="RA_FA" sheetId="29" state="hidden" r:id="rId3"/>
    <sheet name="RF_FA" sheetId="28" state="hidden" r:id="rId4"/>
    <sheet name="BM_FA" sheetId="31" state="hidden" r:id="rId5"/>
    <sheet name="VZORCE" sheetId="27" state="hidden" r:id="rId6"/>
  </sheets>
  <externalReferences>
    <externalReference r:id="rId7"/>
  </externalReferences>
  <definedNames>
    <definedName name="_xlnm.Print_Area" localSheetId="4">BM_FA!$A$1:$AZ$73</definedName>
    <definedName name="_xlnm.Print_Area" localSheetId="0">Objednávka_ZŠ!$A$1:$AO$137</definedName>
    <definedName name="_xlnm.Print_Area" localSheetId="2">RA_FA!$A$1:$Z$56</definedName>
    <definedName name="_xlnm.Print_Area" localSheetId="3">RF_FA!$A$1:$K$58</definedName>
    <definedName name="_xlnm.Print_Area" localSheetId="1">'vyúčtovanie MŠ'!$A$1:$X$52</definedName>
    <definedName name="Z_2345F08B_7CA1_40C3_B633_92462EA1EFD8_.wvu.PrintArea" localSheetId="0" hidden="1">Objednávka_ZŠ!$A$2:$AL$17</definedName>
  </definedNames>
  <calcPr calcId="191029"/>
  <customWorkbookViews>
    <customWorkbookView name="formular" guid="{2345F08B-7CA1-40C3-B633-92462EA1EFD8}" includeHiddenRowCol="0" maximized="1" windowWidth="1362" windowHeight="54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29" l="1"/>
  <c r="R10" i="29"/>
  <c r="N10" i="29"/>
  <c r="N9" i="29"/>
  <c r="N8" i="29"/>
  <c r="V8" i="29"/>
  <c r="R8" i="29"/>
  <c r="G12" i="28"/>
  <c r="G11" i="28"/>
  <c r="G9" i="28"/>
  <c r="T20" i="31"/>
  <c r="T18" i="31"/>
  <c r="T13" i="31" l="1"/>
  <c r="V24" i="31"/>
  <c r="H14" i="28"/>
  <c r="O12" i="29"/>
  <c r="P6" i="26"/>
  <c r="P5" i="26"/>
  <c r="F7" i="26" l="1"/>
  <c r="F6" i="26"/>
  <c r="F5" i="26"/>
  <c r="F4" i="26"/>
  <c r="AQ46" i="31" l="1"/>
  <c r="AQ45" i="31"/>
  <c r="AQ43" i="31"/>
  <c r="AN51" i="31" s="1"/>
  <c r="AC36" i="31"/>
  <c r="AC33" i="31"/>
  <c r="AQ3" i="31"/>
  <c r="M38" i="29"/>
  <c r="S38" i="29" s="1"/>
  <c r="M37" i="29"/>
  <c r="S37" i="29" s="1"/>
  <c r="M36" i="29"/>
  <c r="S36" i="29" s="1"/>
  <c r="M35" i="29"/>
  <c r="S35" i="29" s="1"/>
  <c r="M34" i="29"/>
  <c r="S34" i="29" s="1"/>
  <c r="M33" i="29"/>
  <c r="S33" i="29" s="1"/>
  <c r="M32" i="29"/>
  <c r="S32" i="29" s="1"/>
  <c r="M31" i="29"/>
  <c r="S31" i="29" s="1"/>
  <c r="M30" i="29"/>
  <c r="S30" i="29" s="1"/>
  <c r="M29" i="29"/>
  <c r="S29" i="29" s="1"/>
  <c r="M28" i="29"/>
  <c r="S28" i="29" s="1"/>
  <c r="M27" i="29"/>
  <c r="S27" i="29" s="1"/>
  <c r="V18" i="29"/>
  <c r="V17" i="29"/>
  <c r="V9" i="29"/>
  <c r="R9" i="29"/>
  <c r="W2" i="29"/>
  <c r="V33" i="29" l="1"/>
  <c r="X33" i="29" s="1"/>
  <c r="V28" i="29"/>
  <c r="X28" i="29" s="1"/>
  <c r="V36" i="29"/>
  <c r="X36" i="29" s="1"/>
  <c r="V34" i="29"/>
  <c r="X34" i="29" s="1"/>
  <c r="V37" i="29"/>
  <c r="X37" i="29" s="1"/>
  <c r="V31" i="29"/>
  <c r="X31" i="29" s="1"/>
  <c r="V32" i="29"/>
  <c r="X32" i="29" s="1"/>
  <c r="V27" i="29"/>
  <c r="X27" i="29" s="1"/>
  <c r="V35" i="29"/>
  <c r="X35" i="29" s="1"/>
  <c r="V29" i="29"/>
  <c r="X29" i="29" s="1"/>
  <c r="V30" i="29"/>
  <c r="X30" i="29" s="1"/>
  <c r="V38" i="29"/>
  <c r="X38" i="29" s="1"/>
  <c r="K13" i="26"/>
  <c r="K11" i="26"/>
  <c r="K19" i="26"/>
  <c r="K17" i="26"/>
  <c r="K15" i="26"/>
  <c r="H9" i="27"/>
  <c r="D25" i="27"/>
  <c r="D24" i="27"/>
  <c r="D23" i="27"/>
  <c r="D22" i="27"/>
  <c r="D21" i="27"/>
  <c r="D20" i="27"/>
  <c r="E25" i="27"/>
  <c r="C25" i="27"/>
  <c r="B25" i="27"/>
  <c r="E24" i="27"/>
  <c r="C24" i="27"/>
  <c r="B24" i="27"/>
  <c r="E23" i="27"/>
  <c r="C23" i="27"/>
  <c r="B23" i="27"/>
  <c r="E22" i="27"/>
  <c r="C22" i="27"/>
  <c r="B22" i="27"/>
  <c r="E21" i="27"/>
  <c r="C21" i="27"/>
  <c r="B21" i="27"/>
  <c r="E20" i="27"/>
  <c r="C20" i="27"/>
  <c r="B20" i="27"/>
  <c r="T42" i="29" l="1"/>
  <c r="O19" i="26"/>
  <c r="S19" i="26" s="1"/>
  <c r="F22" i="27"/>
  <c r="U83" i="3" s="1"/>
  <c r="F24" i="27"/>
  <c r="AE83" i="3" s="1"/>
  <c r="F21" i="27"/>
  <c r="F23" i="27"/>
  <c r="Z83" i="3" s="1"/>
  <c r="F25" i="27"/>
  <c r="AJ83" i="3" s="1"/>
  <c r="F20" i="27"/>
  <c r="K83" i="3" s="1"/>
  <c r="P83" i="3" l="1"/>
  <c r="E32" i="28"/>
  <c r="H12" i="27"/>
  <c r="H10" i="27"/>
  <c r="G44" i="28"/>
  <c r="E44" i="28"/>
  <c r="E30" i="28"/>
  <c r="O17" i="26"/>
  <c r="G34" i="28" s="1"/>
  <c r="K25" i="26"/>
  <c r="O25" i="26" s="1"/>
  <c r="G40" i="28" s="1"/>
  <c r="K23" i="26"/>
  <c r="O23" i="26" s="1"/>
  <c r="G38" i="28" s="1"/>
  <c r="K21" i="26"/>
  <c r="O21" i="26" s="1"/>
  <c r="G36" i="28" s="1"/>
  <c r="E28" i="28"/>
  <c r="K27" i="26" l="1"/>
  <c r="O27" i="26" s="1"/>
  <c r="E34" i="28"/>
  <c r="E40" i="28"/>
  <c r="I40" i="28" s="1"/>
  <c r="E38" i="28"/>
  <c r="I38" i="28" s="1"/>
  <c r="O11" i="26"/>
  <c r="G28" i="28" s="1"/>
  <c r="I28" i="28" s="1"/>
  <c r="O13" i="26"/>
  <c r="E36" i="28"/>
  <c r="I36" i="28" s="1"/>
  <c r="I44" i="28"/>
  <c r="S25" i="26"/>
  <c r="O15" i="26"/>
  <c r="G32" i="28" s="1"/>
  <c r="I32" i="28" s="1"/>
  <c r="S17" i="26"/>
  <c r="S21" i="26"/>
  <c r="D16" i="28"/>
  <c r="D13" i="28"/>
  <c r="G42" i="28" l="1"/>
  <c r="S27" i="26"/>
  <c r="E42" i="28"/>
  <c r="S13" i="26"/>
  <c r="G30" i="28"/>
  <c r="I30" i="28" s="1"/>
  <c r="S11" i="26"/>
  <c r="S29" i="26"/>
  <c r="I42" i="28" l="1"/>
  <c r="S15" i="26"/>
  <c r="S23" i="26"/>
  <c r="S31" i="26" l="1"/>
  <c r="I34" i="28"/>
  <c r="I50" i="28" s="1"/>
  <c r="S33" i="26" l="1"/>
</calcChain>
</file>

<file path=xl/sharedStrings.xml><?xml version="1.0" encoding="utf-8"?>
<sst xmlns="http://schemas.openxmlformats.org/spreadsheetml/2006/main" count="473" uniqueCount="266">
  <si>
    <t>Meno a priezvisko:</t>
  </si>
  <si>
    <t>Telefónne číslo:</t>
  </si>
  <si>
    <t>E-mail:</t>
  </si>
  <si>
    <t>počet ks</t>
  </si>
  <si>
    <t>Nápis na ľavej nožičke stužky:</t>
  </si>
  <si>
    <t>Nápis na pravej nožičke stužky:</t>
  </si>
  <si>
    <t>cena/ks</t>
  </si>
  <si>
    <t>spolu</t>
  </si>
  <si>
    <t>VYÚČTOVANIE OBJEDNÁVKY</t>
  </si>
  <si>
    <t>Meno</t>
  </si>
  <si>
    <t>ks</t>
  </si>
  <si>
    <t>PSČ a MESTO:</t>
  </si>
  <si>
    <t>Ing. René Fučela, PhD.</t>
  </si>
  <si>
    <t xml:space="preserve">FAKTÚRA č. </t>
  </si>
  <si>
    <t>Dodávateľ:</t>
  </si>
  <si>
    <t>Zábrehy 667</t>
  </si>
  <si>
    <t>Odberateľ:</t>
  </si>
  <si>
    <t>IČO:</t>
  </si>
  <si>
    <t>DIČ:</t>
  </si>
  <si>
    <t>Firma nie je platiteľom DPH!</t>
  </si>
  <si>
    <t>Dátum dodania:</t>
  </si>
  <si>
    <t>Deň vystavenia faktúry:</t>
  </si>
  <si>
    <t>Forma úhrady</t>
  </si>
  <si>
    <t>Deň splatnosti</t>
  </si>
  <si>
    <t>Bankové spojenie:</t>
  </si>
  <si>
    <t>Československá obchodní banka, a.s.</t>
  </si>
  <si>
    <t>Číslo účtu:</t>
  </si>
  <si>
    <r>
      <t>SK57 7500 0000 00</t>
    </r>
    <r>
      <rPr>
        <b/>
        <sz val="10"/>
        <rFont val="Arial"/>
        <family val="2"/>
        <charset val="238"/>
      </rPr>
      <t xml:space="preserve">40 0868 8338 </t>
    </r>
  </si>
  <si>
    <t>Dodávateľ je registrovaný v živnostenskom registri č. 550-20121 zo dňa 25.7.2008 v OÚ ŽR v Martine</t>
  </si>
  <si>
    <t>č. OŽP-Z/2008/04968-2</t>
  </si>
  <si>
    <t>Označenie dodávky:</t>
  </si>
  <si>
    <t>Množstvo:</t>
  </si>
  <si>
    <t>Jedn. cena:</t>
  </si>
  <si>
    <t>Cena celkom:</t>
  </si>
  <si>
    <t>€</t>
  </si>
  <si>
    <t>Vystavil: Ing. René Fučela</t>
  </si>
  <si>
    <t>CELKOM K ÚHRADE:</t>
  </si>
  <si>
    <t>Faktúra slúži aj ako dodací list.</t>
  </si>
  <si>
    <t>Fakturujeme Vám</t>
  </si>
  <si>
    <t>www.maturitne-oznamko.sk</t>
  </si>
  <si>
    <t>Počet stužiek spolu:</t>
  </si>
  <si>
    <t>1.</t>
  </si>
  <si>
    <t>2.</t>
  </si>
  <si>
    <t>3.</t>
  </si>
  <si>
    <t>4.</t>
  </si>
  <si>
    <t>KONTAKTNÉ ÚDAJE OBJEDNÁVATEĽA</t>
  </si>
  <si>
    <t>Ulica a číslo:</t>
  </si>
  <si>
    <t>Poštovné a balné</t>
  </si>
  <si>
    <t>fialová</t>
  </si>
  <si>
    <t>modrá</t>
  </si>
  <si>
    <t>žltá</t>
  </si>
  <si>
    <t>zelená</t>
  </si>
  <si>
    <t>Odoslanie objednávkového formuláru je s povinnosťou platby. Platí sa po vyhotovení objednávky.</t>
  </si>
  <si>
    <t>Farba stužky, želané daj "X":</t>
  </si>
  <si>
    <t>Funkcia (Riaditeľ škôlky, Triedna učiteľka...)</t>
  </si>
  <si>
    <t>Meno a Priezvisko</t>
  </si>
  <si>
    <t>Položka</t>
  </si>
  <si>
    <t>Tablo</t>
  </si>
  <si>
    <t>Vyšívané stužky</t>
  </si>
  <si>
    <t>Dátum objednania:</t>
  </si>
  <si>
    <t>038 53  TURANY</t>
  </si>
  <si>
    <t>prevodom</t>
  </si>
  <si>
    <t>Meno/Prezývka</t>
  </si>
  <si>
    <t>Máme záujem o minitablá:*</t>
  </si>
  <si>
    <r>
      <rPr>
        <b/>
        <sz val="12"/>
        <rFont val="Calibri"/>
        <family val="2"/>
        <charset val="238"/>
      </rPr>
      <t>MINITABLO</t>
    </r>
    <r>
      <rPr>
        <sz val="12"/>
        <rFont val="Calibri"/>
        <family val="2"/>
      </rPr>
      <t xml:space="preserve"> zmenšenina tabla na fotopapier rozmeru 21x15cm</t>
    </r>
  </si>
  <si>
    <t>minitablá</t>
  </si>
  <si>
    <t>Číslo návrhu tabla:*</t>
  </si>
  <si>
    <t xml:space="preserve"> * doplň počet kusov</t>
  </si>
  <si>
    <t xml:space="preserve"> * číslo návrhu tabla z ponuky</t>
  </si>
  <si>
    <t>Obrázok:</t>
  </si>
  <si>
    <t>Tričká:</t>
  </si>
  <si>
    <t>čierna</t>
  </si>
  <si>
    <t>červená</t>
  </si>
  <si>
    <t>biela</t>
  </si>
  <si>
    <t>ružová- svetlá</t>
  </si>
  <si>
    <t>2025</t>
  </si>
  <si>
    <t xml:space="preserve">    počet ks:</t>
  </si>
  <si>
    <t>ružová- tmavá</t>
  </si>
  <si>
    <t>napr. Meno</t>
  </si>
  <si>
    <t>MENÁ UMIESTNENÉ POD FOTKOU NA TABLE  - VYPÍŠTE V PORADÍ, AKO BUDÚ FOTKY NA TABLE ZĽAVA DOPRAVA</t>
  </si>
  <si>
    <t xml:space="preserve">O B J E D N Á V K O V Ý     F O R M U L Á R </t>
  </si>
  <si>
    <t>2025/</t>
  </si>
  <si>
    <t>stužky</t>
  </si>
  <si>
    <t>tričká</t>
  </si>
  <si>
    <t>tricko</t>
  </si>
  <si>
    <t>tricko s menom</t>
  </si>
  <si>
    <t>A</t>
  </si>
  <si>
    <t>B</t>
  </si>
  <si>
    <t>C</t>
  </si>
  <si>
    <t>šerpy</t>
  </si>
  <si>
    <t>D</t>
  </si>
  <si>
    <t>E</t>
  </si>
  <si>
    <t>F</t>
  </si>
  <si>
    <t>Meno na tričku:</t>
  </si>
  <si>
    <t>meno na tricku</t>
  </si>
  <si>
    <t>pocet</t>
  </si>
  <si>
    <t>Objednávateľ:</t>
  </si>
  <si>
    <t>Názov škôly:</t>
  </si>
  <si>
    <t>Celková cena objednávky</t>
  </si>
  <si>
    <t>Uhradené</t>
  </si>
  <si>
    <t>DOPLATOK PRI DODANÍ</t>
  </si>
  <si>
    <t>Počet šérp spolu:</t>
  </si>
  <si>
    <t>* v prípade, že máte záujem o potlač mena na zadnú stranu trička</t>
  </si>
  <si>
    <t>CENA STUZKY</t>
  </si>
  <si>
    <t>do 30.4.2025</t>
  </si>
  <si>
    <t>ZŠ</t>
  </si>
  <si>
    <r>
      <t xml:space="preserve">Máme záujem o tablo  </t>
    </r>
    <r>
      <rPr>
        <sz val="13"/>
        <rFont val="Calibri"/>
        <family val="2"/>
        <charset val="238"/>
      </rPr>
      <t>(100x70cm)</t>
    </r>
    <r>
      <rPr>
        <b/>
        <sz val="13"/>
        <rFont val="Calibri"/>
        <family val="2"/>
      </rPr>
      <t>:</t>
    </r>
  </si>
  <si>
    <r>
      <t xml:space="preserve">Máme záujem o tablo  </t>
    </r>
    <r>
      <rPr>
        <sz val="13"/>
        <rFont val="Calibri"/>
        <family val="2"/>
        <charset val="238"/>
      </rPr>
      <t>(80x56cm)</t>
    </r>
    <r>
      <rPr>
        <b/>
        <sz val="13"/>
        <rFont val="Calibri"/>
        <family val="2"/>
      </rPr>
      <t>:</t>
    </r>
  </si>
  <si>
    <t>X</t>
  </si>
  <si>
    <t>šedá</t>
  </si>
  <si>
    <t>vínová</t>
  </si>
  <si>
    <t>hnedá</t>
  </si>
  <si>
    <t>Mikiny:</t>
  </si>
  <si>
    <r>
      <t xml:space="preserve">A. TABLO  </t>
    </r>
    <r>
      <rPr>
        <b/>
        <sz val="12"/>
        <rFont val="Calibri"/>
        <family val="2"/>
        <charset val="238"/>
      </rPr>
      <t xml:space="preserve"> </t>
    </r>
  </si>
  <si>
    <t>* obrázok, ktorý má byť na tričku/mikine</t>
  </si>
  <si>
    <t>M</t>
  </si>
  <si>
    <t>S</t>
  </si>
  <si>
    <t>Veľkosť</t>
  </si>
  <si>
    <t>XS</t>
  </si>
  <si>
    <t>L</t>
  </si>
  <si>
    <t>XL</t>
  </si>
  <si>
    <t>2XL</t>
  </si>
  <si>
    <t>3XL</t>
  </si>
  <si>
    <t>šírka</t>
  </si>
  <si>
    <t>dĺžka</t>
  </si>
  <si>
    <t>cm</t>
  </si>
  <si>
    <t>Veľkostná tabuľka tričiek</t>
  </si>
  <si>
    <t>Veľkostná tabuľka mikín</t>
  </si>
  <si>
    <t>Počet veľkostí</t>
  </si>
  <si>
    <t>Tričko/mikina farby, želané daj "X":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</si>
  <si>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</si>
  <si>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</si>
  <si>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</si>
  <si>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</si>
  <si>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</si>
  <si>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</si>
  <si>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</si>
  <si>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</si>
  <si>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</si>
  <si>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</si>
  <si>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</si>
  <si>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NVL_napíš do emailu</t>
  </si>
  <si>
    <t>Nz1</t>
  </si>
  <si>
    <t>Nz2</t>
  </si>
  <si>
    <t>Nz3</t>
  </si>
  <si>
    <t>NzVL_napíš do emailu</t>
  </si>
  <si>
    <t>B. TRIČKÁ A MIKINY</t>
  </si>
  <si>
    <t>C. STUŽKY a ŠERPY</t>
  </si>
  <si>
    <t>napr: 9.A, 9.B alebo prázdne</t>
  </si>
  <si>
    <t>ZS1</t>
  </si>
  <si>
    <t>ZS2</t>
  </si>
  <si>
    <t>ZS3</t>
  </si>
  <si>
    <t>ZS4</t>
  </si>
  <si>
    <t>ZS5</t>
  </si>
  <si>
    <t>ZS6</t>
  </si>
  <si>
    <t>ZS7</t>
  </si>
  <si>
    <t>ZS8</t>
  </si>
  <si>
    <t>ZS9</t>
  </si>
  <si>
    <t>ZS10</t>
  </si>
  <si>
    <t>ZS11</t>
  </si>
  <si>
    <t>ZS12</t>
  </si>
  <si>
    <t>ZS13</t>
  </si>
  <si>
    <t>ZS14</t>
  </si>
  <si>
    <t>ZS15</t>
  </si>
  <si>
    <t>iné_napíš do poznámky</t>
  </si>
  <si>
    <r>
      <t>Uveďte všetky údaje/texty, ktoré chcete mať na table:</t>
    </r>
    <r>
      <rPr>
        <b/>
        <sz val="12"/>
        <rFont val="Calibri"/>
        <family val="2"/>
      </rPr>
      <t xml:space="preserve"> Názov školy, triedy, prípadné motto na table a poznámky</t>
    </r>
    <r>
      <rPr>
        <sz val="12"/>
        <rFont val="Calibri"/>
        <family val="2"/>
      </rPr>
      <t xml:space="preserve"> ku tablu:</t>
    </r>
  </si>
  <si>
    <t>POZNÁMKY K TRIČKU/MIKINE</t>
  </si>
  <si>
    <t>POZNÁMKY - TEXTY NA TABLE</t>
  </si>
  <si>
    <t>VYPLNENÝ FORMULÁR ODOŠLITE NA EMAIL:      zs@maturitne-oznamko.sk</t>
  </si>
  <si>
    <t>Mená, ktoré budú vytlačené na tričku/mikine:</t>
  </si>
  <si>
    <t>100x70cm</t>
  </si>
  <si>
    <t>fotky</t>
  </si>
  <si>
    <t>mikiny</t>
  </si>
  <si>
    <t>tablo 80x56cm</t>
  </si>
  <si>
    <t>tablo 100x70cm</t>
  </si>
  <si>
    <t>personalizácia tričká alebo mikiny</t>
  </si>
  <si>
    <t>vloženie fotiek do tabla</t>
  </si>
  <si>
    <t>Máme záujem o vloženie fotiek:</t>
  </si>
  <si>
    <t>Počet fotiek:</t>
  </si>
  <si>
    <t>FAKTÚRA (daňový doklad)</t>
  </si>
  <si>
    <t>Variabilný symbol:</t>
  </si>
  <si>
    <t>č.:</t>
  </si>
  <si>
    <t>/</t>
  </si>
  <si>
    <t>DODÁVATEĽ</t>
  </si>
  <si>
    <t>ODBERATEĽ</t>
  </si>
  <si>
    <t>Ra design, s. r. o.</t>
  </si>
  <si>
    <t>Registrovaný sociálny podnik</t>
  </si>
  <si>
    <t>Hrabinská 591/15, 03852  Sučany</t>
  </si>
  <si>
    <t>IČ DPH:</t>
  </si>
  <si>
    <t>SK2121244851</t>
  </si>
  <si>
    <t>SWIFT:</t>
  </si>
  <si>
    <t xml:space="preserve"> FIOZSKBA</t>
  </si>
  <si>
    <r>
      <t>SK56 8330 0000 00</t>
    </r>
    <r>
      <rPr>
        <b/>
        <sz val="11"/>
        <color theme="1"/>
        <rFont val="Calibri"/>
        <family val="2"/>
        <charset val="238"/>
        <scheme val="minor"/>
      </rPr>
      <t>24 0299 6284</t>
    </r>
  </si>
  <si>
    <t>Dátum vystavenia faktúry:</t>
  </si>
  <si>
    <t>Dátum splatnosti faktúry:</t>
  </si>
  <si>
    <t xml:space="preserve">Zapísaný: </t>
  </si>
  <si>
    <t>OR Okresného súdu Žilina</t>
  </si>
  <si>
    <t>Dátum dodania :</t>
  </si>
  <si>
    <t xml:space="preserve">Oddiel:  </t>
  </si>
  <si>
    <t>Sro</t>
  </si>
  <si>
    <t>Vložka číslo:  74666/L</t>
  </si>
  <si>
    <t>Forma úhrady:</t>
  </si>
  <si>
    <t>Prevodom</t>
  </si>
  <si>
    <t>FAKTURÁCIA</t>
  </si>
  <si>
    <t>PRODUKT</t>
  </si>
  <si>
    <t>Množstvo (ks)</t>
  </si>
  <si>
    <t>Jedn. cena</t>
  </si>
  <si>
    <t>Cena spolu</t>
  </si>
  <si>
    <t>DPH</t>
  </si>
  <si>
    <t>bez DPH</t>
  </si>
  <si>
    <t>s DPH</t>
  </si>
  <si>
    <t>(5%)</t>
  </si>
  <si>
    <t>(€)</t>
  </si>
  <si>
    <t>Fakturujeme vám v dohodnutej cene:</t>
  </si>
  <si>
    <t>SUMA K ÚHRADE:</t>
  </si>
  <si>
    <t>Faktúru vystavil:</t>
  </si>
  <si>
    <t>Ing. Adriana Štefanica</t>
  </si>
  <si>
    <t>Do úplného zaplatenia faktúry ostáva tovar majetkom spoločnosti RA design, s.r.o.</t>
  </si>
  <si>
    <t xml:space="preserve"> </t>
  </si>
  <si>
    <t>Alžbeta Majerová</t>
  </si>
  <si>
    <t/>
  </si>
  <si>
    <t>IČO: 54874467</t>
  </si>
  <si>
    <t>FAKTÚRA č.</t>
  </si>
  <si>
    <t>Malinovského 6</t>
  </si>
  <si>
    <t>036 01 Martin</t>
  </si>
  <si>
    <t>DIČ:  1127963804</t>
  </si>
  <si>
    <t>Bankové spojenie: Tatra banka, a.s.</t>
  </si>
  <si>
    <r>
      <t>IBAN: SK79 1100 0000 00</t>
    </r>
    <r>
      <rPr>
        <b/>
        <sz val="12"/>
        <color rgb="FF000000"/>
        <rFont val="Calibri"/>
        <family val="2"/>
        <charset val="238"/>
        <scheme val="minor"/>
      </rPr>
      <t xml:space="preserve">29 4118 3709 </t>
    </r>
  </si>
  <si>
    <t>SWIFT: TATRSKBX</t>
  </si>
  <si>
    <t>č.živ.registra 550-24375</t>
  </si>
  <si>
    <t>č.živ.registra 550-33399</t>
  </si>
  <si>
    <t>Nie som platca DPH</t>
  </si>
  <si>
    <t xml:space="preserve">Dátum splatnosti: </t>
  </si>
  <si>
    <t>Dátum vyhotovenia:</t>
  </si>
  <si>
    <t xml:space="preserve">Dátum dodania: </t>
  </si>
  <si>
    <t>Fakturujeme Vám za prevedené práce:</t>
  </si>
  <si>
    <t>Počet</t>
  </si>
  <si>
    <t>Jednotková cena</t>
  </si>
  <si>
    <t xml:space="preserve">Celkom </t>
  </si>
  <si>
    <t>vyšitie stužiek</t>
  </si>
  <si>
    <t>vyšitie šérp</t>
  </si>
  <si>
    <t>poštovné a balné</t>
  </si>
  <si>
    <t>Celkom k úhrade  EUR</t>
  </si>
  <si>
    <t>Vystavil: Alžbeta Majerová</t>
  </si>
  <si>
    <t>Faktúra slúži zároveň ako dodací list</t>
  </si>
  <si>
    <t>Do úplného zaplatenia faktúry ostáva tovar majetkom dodávateľa</t>
  </si>
  <si>
    <t>Tablo - grafické spracovanie a tlač</t>
  </si>
  <si>
    <t>Stužky - vyšívané stužky</t>
  </si>
  <si>
    <t>Šerpy - vyšívané šerpy</t>
  </si>
  <si>
    <t>Minitablá</t>
  </si>
  <si>
    <t>Mikiny</t>
  </si>
  <si>
    <t>Tričká</t>
  </si>
  <si>
    <r>
      <t xml:space="preserve">Fakturačná adresa  </t>
    </r>
    <r>
      <rPr>
        <sz val="14"/>
        <rFont val="Calibri"/>
        <family val="2"/>
        <charset val="238"/>
      </rPr>
      <t>(vyplňte, ak je odlišná od adresy dodania)</t>
    </r>
  </si>
  <si>
    <t>Organizácia:</t>
  </si>
  <si>
    <t>Adresa školy - dodacia adresa</t>
  </si>
  <si>
    <t>Adresa dodania:</t>
  </si>
  <si>
    <t>Ulica:</t>
  </si>
  <si>
    <t>Mesto</t>
  </si>
  <si>
    <t>Slovenská republika</t>
  </si>
  <si>
    <t>Vyšitie stužiek</t>
  </si>
  <si>
    <t>Vyšitie šérp</t>
  </si>
  <si>
    <t>Spracovanie tabla</t>
  </si>
  <si>
    <t>Neštandardný rozmer</t>
  </si>
  <si>
    <t>Personalizovanie Tričká/Mikiny</t>
  </si>
  <si>
    <t>Názov školy:</t>
  </si>
  <si>
    <t>Mená, ktoré budú vyšité na stužke (doplň meno a počet stužiek, koľko ich má byť vyšitých):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</si>
</sst>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  <numFmt numFmtId="165" formatCode="&quot;0&quot;###,\-\ ###,###"/>
    <numFmt numFmtId="166" formatCode="dd/mm/yyyy"/>
    <numFmt numFmtId="167" formatCode="#,##0.0000&quot; Sk&quot;"/>
    <numFmt numFmtId="168" formatCode="_-* #,##0.00\ [$€-41B]_-;\-* #,##0.00\ [$€-41B]_-;_-* &quot;-&quot;??\ [$€-41B]_-;_-@_-"/>
    <numFmt numFmtId="169" formatCode="_ * #,##0.00_)\ [$€-1]_ ;_ * \(#,##0.00\)\ [$€-1]_ ;_ * &quot;-&quot;??_)\ [$€-1]_ ;_ @_ "/>
    <numFmt numFmtId="170" formatCode="00000000"/>
    <numFmt numFmtId="171" formatCode="000"/>
    <numFmt numFmtId="172" formatCode="####\-000"/>
    <numFmt numFmtId="173" formatCode="0000/000"/>
    <numFmt numFmtId="174" formatCode="#,##0.0000"/>
    <numFmt numFmtId="175" formatCode="d/m/yyyy;@"/>
  </numFmts>
  <fonts count="7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</font>
    <font>
      <sz val="10"/>
      <name val="Times New Roman"/>
      <family val="1"/>
      <charset val="238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4"/>
      <name val="Calibri"/>
      <family val="2"/>
    </font>
    <font>
      <b/>
      <sz val="18"/>
      <name val="Calibri"/>
      <family val="2"/>
    </font>
    <font>
      <b/>
      <sz val="14"/>
      <color theme="0"/>
      <name val="Calibri"/>
      <family val="2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sz val="14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3"/>
      <name val="Calibri"/>
      <family val="2"/>
    </font>
    <font>
      <sz val="13"/>
      <name val="Calibri"/>
      <family val="2"/>
      <charset val="238"/>
    </font>
    <font>
      <b/>
      <sz val="14"/>
      <name val="Calibri"/>
      <family val="2"/>
      <charset val="238"/>
    </font>
    <font>
      <b/>
      <sz val="18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b/>
      <sz val="20"/>
      <name val="Calibri"/>
      <family val="2"/>
    </font>
    <font>
      <b/>
      <sz val="11"/>
      <name val="Calibri"/>
      <family val="2"/>
      <charset val="238"/>
    </font>
    <font>
      <b/>
      <sz val="28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name val="Arial"/>
      <family val="2"/>
    </font>
    <font>
      <b/>
      <sz val="22"/>
      <name val="Calibri"/>
      <family val="2"/>
    </font>
    <font>
      <sz val="8"/>
      <name val="Arial"/>
      <family val="2"/>
    </font>
    <font>
      <b/>
      <sz val="16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  <charset val="238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2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2F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FFE9C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7F8F0"/>
        <bgColor indexed="64"/>
      </patternFill>
    </fill>
    <fill>
      <patternFill patternType="solid">
        <fgColor rgb="FFC7F8F0"/>
        <bgColor rgb="FFFFFFCC"/>
      </patternFill>
    </fill>
    <fill>
      <patternFill patternType="solid">
        <fgColor rgb="FFD5FC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4165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DDBED"/>
        <bgColor indexed="64"/>
      </patternFill>
    </fill>
    <fill>
      <patternFill patternType="solid">
        <fgColor rgb="FFCDE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0" tint="-4.9989318521683403E-2"/>
      </right>
      <top/>
      <bottom style="double">
        <color indexed="64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58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39" fillId="0" borderId="0" applyFont="0" applyFill="0" applyBorder="0" applyAlignment="0" applyProtection="0"/>
    <xf numFmtId="0" fontId="48" fillId="0" borderId="0"/>
    <xf numFmtId="0" fontId="55" fillId="0" borderId="0" applyNumberFormat="0" applyFill="0" applyBorder="0" applyAlignment="0" applyProtection="0"/>
    <xf numFmtId="0" fontId="56" fillId="0" borderId="0"/>
    <xf numFmtId="0" fontId="57" fillId="0" borderId="0">
      <alignment horizontal="left" vertical="top"/>
    </xf>
    <xf numFmtId="0" fontId="60" fillId="0" borderId="0">
      <alignment horizontal="left" vertical="top"/>
    </xf>
    <xf numFmtId="0" fontId="60" fillId="0" borderId="0">
      <alignment horizontal="left" vertical="top"/>
    </xf>
    <xf numFmtId="0" fontId="57" fillId="0" borderId="0">
      <alignment horizontal="left" vertical="top"/>
    </xf>
    <xf numFmtId="0" fontId="57" fillId="0" borderId="0">
      <alignment horizontal="left" vertical="top"/>
    </xf>
    <xf numFmtId="0" fontId="61" fillId="0" borderId="0">
      <alignment horizontal="left" vertical="center"/>
    </xf>
    <xf numFmtId="0" fontId="57" fillId="0" borderId="0">
      <alignment horizontal="left" vertical="top"/>
    </xf>
    <xf numFmtId="0" fontId="63" fillId="0" borderId="0">
      <alignment horizontal="left" vertical="top"/>
    </xf>
    <xf numFmtId="0" fontId="61" fillId="0" borderId="0">
      <alignment horizontal="left" vertical="top"/>
    </xf>
    <xf numFmtId="0" fontId="67" fillId="0" borderId="0">
      <alignment horizontal="left" vertical="top"/>
    </xf>
    <xf numFmtId="0" fontId="67" fillId="0" borderId="0">
      <alignment horizontal="left" vertical="top"/>
    </xf>
    <xf numFmtId="0" fontId="61" fillId="0" borderId="0">
      <alignment horizontal="left" vertical="top"/>
    </xf>
    <xf numFmtId="0" fontId="57" fillId="0" borderId="0">
      <alignment horizontal="left" vertical="top"/>
    </xf>
    <xf numFmtId="0" fontId="57" fillId="0" borderId="0">
      <alignment horizontal="left" vertical="top"/>
    </xf>
    <xf numFmtId="0" fontId="57" fillId="0" borderId="0">
      <alignment horizontal="left" vertical="top"/>
    </xf>
    <xf numFmtId="0" fontId="57" fillId="0" borderId="0">
      <alignment horizontal="left" vertical="top"/>
    </xf>
    <xf numFmtId="0" fontId="61" fillId="0" borderId="0">
      <alignment horizontal="left" vertical="top"/>
    </xf>
    <xf numFmtId="0" fontId="57" fillId="0" borderId="0">
      <alignment horizontal="left" vertical="top"/>
    </xf>
    <xf numFmtId="0" fontId="60" fillId="0" borderId="0">
      <alignment horizontal="left" vertical="top"/>
    </xf>
    <xf numFmtId="0" fontId="57" fillId="0" borderId="0">
      <alignment horizontal="left" vertical="top"/>
    </xf>
    <xf numFmtId="0" fontId="67" fillId="0" borderId="0">
      <alignment horizontal="left" vertical="top"/>
    </xf>
    <xf numFmtId="0" fontId="61" fillId="0" borderId="0">
      <alignment horizontal="left" vertical="center"/>
    </xf>
    <xf numFmtId="0" fontId="61" fillId="0" borderId="0">
      <alignment horizontal="right" vertical="center"/>
    </xf>
    <xf numFmtId="0" fontId="57" fillId="0" borderId="0">
      <alignment horizontal="left" vertical="top"/>
    </xf>
    <xf numFmtId="0" fontId="57" fillId="0" borderId="0">
      <alignment horizontal="right" vertical="top"/>
    </xf>
    <xf numFmtId="0" fontId="57" fillId="0" borderId="0">
      <alignment horizontal="center" vertical="top"/>
    </xf>
    <xf numFmtId="0" fontId="57" fillId="0" borderId="0">
      <alignment horizontal="right" vertical="top"/>
    </xf>
    <xf numFmtId="164" fontId="48" fillId="0" borderId="0" applyFont="0" applyFill="0" applyBorder="0" applyAlignment="0" applyProtection="0"/>
    <xf numFmtId="0" fontId="67" fillId="0" borderId="0">
      <alignment horizontal="left" vertical="top"/>
    </xf>
    <xf numFmtId="0" fontId="57" fillId="0" borderId="0">
      <alignment horizontal="right" vertical="top"/>
    </xf>
    <xf numFmtId="0" fontId="61" fillId="0" borderId="0">
      <alignment horizontal="right" vertical="top"/>
    </xf>
    <xf numFmtId="0" fontId="61" fillId="0" borderId="0">
      <alignment horizontal="left" vertical="top"/>
    </xf>
    <xf numFmtId="0" fontId="61" fillId="0" borderId="0">
      <alignment horizontal="left" vertical="top"/>
    </xf>
    <xf numFmtId="0" fontId="61" fillId="0" borderId="0">
      <alignment horizontal="left" vertical="top"/>
    </xf>
    <xf numFmtId="0" fontId="61" fillId="0" borderId="0">
      <alignment horizontal="left" vertical="top"/>
    </xf>
    <xf numFmtId="0" fontId="67" fillId="0" borderId="0">
      <alignment horizontal="left" vertical="top"/>
    </xf>
    <xf numFmtId="0" fontId="61" fillId="0" borderId="0">
      <alignment horizontal="left" vertical="center"/>
    </xf>
    <xf numFmtId="0" fontId="61" fillId="0" borderId="0">
      <alignment horizontal="right" vertical="center"/>
    </xf>
    <xf numFmtId="0" fontId="57" fillId="0" borderId="0">
      <alignment horizontal="right" vertical="center"/>
    </xf>
    <xf numFmtId="0" fontId="57" fillId="0" borderId="0">
      <alignment horizontal="right" vertical="center"/>
    </xf>
    <xf numFmtId="0" fontId="61" fillId="0" borderId="0">
      <alignment horizontal="left" vertical="top"/>
    </xf>
    <xf numFmtId="0" fontId="61" fillId="0" borderId="0">
      <alignment horizontal="left" vertical="top"/>
    </xf>
    <xf numFmtId="0" fontId="67" fillId="0" borderId="0">
      <alignment horizontal="left" vertical="top"/>
    </xf>
    <xf numFmtId="0" fontId="57" fillId="0" borderId="0">
      <alignment horizontal="left" vertical="center"/>
    </xf>
    <xf numFmtId="0" fontId="1" fillId="0" borderId="0"/>
    <xf numFmtId="0" fontId="57" fillId="0" borderId="0">
      <alignment horizontal="left" vertical="top"/>
    </xf>
    <xf numFmtId="0" fontId="57" fillId="0" borderId="0">
      <alignment horizontal="left" vertical="top"/>
    </xf>
    <xf numFmtId="164" fontId="1" fillId="0" borderId="0" applyFont="0" applyFill="0" applyBorder="0" applyAlignment="0" applyProtection="0"/>
  </cellStyleXfs>
  <cellXfs count="654">
    <xf numFmtId="0" fontId="0" fillId="0" borderId="0" xfId="0"/>
    <xf numFmtId="0" fontId="9" fillId="2" borderId="0" xfId="0" applyFont="1" applyFill="1"/>
    <xf numFmtId="0" fontId="5" fillId="0" borderId="0" xfId="3"/>
    <xf numFmtId="0" fontId="5" fillId="2" borderId="22" xfId="3" applyFill="1" applyBorder="1"/>
    <xf numFmtId="0" fontId="5" fillId="2" borderId="0" xfId="3" applyFill="1"/>
    <xf numFmtId="49" fontId="4" fillId="2" borderId="0" xfId="3" applyNumberFormat="1" applyFont="1" applyFill="1" applyAlignment="1">
      <alignment horizontal="right"/>
    </xf>
    <xf numFmtId="0" fontId="5" fillId="2" borderId="13" xfId="3" applyFill="1" applyBorder="1"/>
    <xf numFmtId="0" fontId="6" fillId="2" borderId="13" xfId="1" applyFill="1" applyBorder="1" applyAlignment="1">
      <alignment vertical="top"/>
    </xf>
    <xf numFmtId="0" fontId="5" fillId="2" borderId="12" xfId="3" applyFill="1" applyBorder="1"/>
    <xf numFmtId="0" fontId="4" fillId="2" borderId="14" xfId="3" applyFont="1" applyFill="1" applyBorder="1" applyAlignment="1">
      <alignment vertical="center"/>
    </xf>
    <xf numFmtId="0" fontId="4" fillId="2" borderId="15" xfId="3" applyFont="1" applyFill="1" applyBorder="1" applyAlignment="1">
      <alignment vertical="center"/>
    </xf>
    <xf numFmtId="4" fontId="4" fillId="2" borderId="15" xfId="3" applyNumberFormat="1" applyFont="1" applyFill="1" applyBorder="1" applyAlignment="1">
      <alignment horizontal="right" vertical="center"/>
    </xf>
    <xf numFmtId="0" fontId="4" fillId="2" borderId="16" xfId="3" applyFont="1" applyFill="1" applyBorder="1" applyAlignment="1">
      <alignment vertical="center"/>
    </xf>
    <xf numFmtId="0" fontId="5" fillId="2" borderId="25" xfId="3" applyFill="1" applyBorder="1"/>
    <xf numFmtId="0" fontId="5" fillId="2" borderId="26" xfId="3" applyFill="1" applyBorder="1"/>
    <xf numFmtId="0" fontId="5" fillId="2" borderId="24" xfId="3" applyFill="1" applyBorder="1"/>
    <xf numFmtId="0" fontId="5" fillId="2" borderId="27" xfId="3" applyFill="1" applyBorder="1"/>
    <xf numFmtId="0" fontId="4" fillId="2" borderId="24" xfId="3" applyFont="1" applyFill="1" applyBorder="1"/>
    <xf numFmtId="0" fontId="3" fillId="2" borderId="27" xfId="3" applyFont="1" applyFill="1" applyBorder="1"/>
    <xf numFmtId="0" fontId="5" fillId="2" borderId="21" xfId="3" applyFill="1" applyBorder="1"/>
    <xf numFmtId="0" fontId="13" fillId="2" borderId="0" xfId="0" applyFont="1" applyFill="1" applyAlignment="1">
      <alignment horizontal="right"/>
    </xf>
    <xf numFmtId="168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2" fillId="2" borderId="0" xfId="0" applyFont="1" applyFill="1"/>
    <xf numFmtId="0" fontId="20" fillId="2" borderId="0" xfId="0" applyFont="1" applyFill="1"/>
    <xf numFmtId="0" fontId="20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2" fillId="2" borderId="0" xfId="3" applyFont="1" applyFill="1"/>
    <xf numFmtId="0" fontId="20" fillId="2" borderId="0" xfId="3" applyFont="1" applyFill="1"/>
    <xf numFmtId="0" fontId="15" fillId="0" borderId="0" xfId="0" applyFont="1" applyAlignment="1">
      <alignment horizontal="left"/>
    </xf>
    <xf numFmtId="168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7" xfId="0" applyFont="1" applyBorder="1"/>
    <xf numFmtId="0" fontId="15" fillId="0" borderId="17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6" fillId="0" borderId="31" xfId="0" applyFont="1" applyBorder="1"/>
    <xf numFmtId="0" fontId="15" fillId="0" borderId="32" xfId="0" applyFont="1" applyBorder="1" applyAlignment="1">
      <alignment horizontal="left"/>
    </xf>
    <xf numFmtId="168" fontId="15" fillId="0" borderId="33" xfId="0" applyNumberFormat="1" applyFont="1" applyBorder="1"/>
    <xf numFmtId="0" fontId="16" fillId="0" borderId="34" xfId="0" applyFont="1" applyBorder="1"/>
    <xf numFmtId="168" fontId="15" fillId="0" borderId="35" xfId="0" applyNumberFormat="1" applyFont="1" applyBorder="1"/>
    <xf numFmtId="0" fontId="16" fillId="0" borderId="36" xfId="0" applyFont="1" applyBorder="1"/>
    <xf numFmtId="0" fontId="15" fillId="0" borderId="37" xfId="0" applyFont="1" applyBorder="1" applyAlignment="1">
      <alignment horizontal="left"/>
    </xf>
    <xf numFmtId="168" fontId="15" fillId="0" borderId="38" xfId="0" applyNumberFormat="1" applyFont="1" applyBorder="1"/>
    <xf numFmtId="0" fontId="16" fillId="0" borderId="39" xfId="0" applyFont="1" applyBorder="1"/>
    <xf numFmtId="0" fontId="15" fillId="0" borderId="30" xfId="0" applyFont="1" applyBorder="1" applyAlignment="1">
      <alignment horizontal="left"/>
    </xf>
    <xf numFmtId="168" fontId="15" fillId="0" borderId="40" xfId="0" applyNumberFormat="1" applyFont="1" applyBorder="1"/>
    <xf numFmtId="168" fontId="15" fillId="0" borderId="32" xfId="0" applyNumberFormat="1" applyFont="1" applyBorder="1"/>
    <xf numFmtId="168" fontId="15" fillId="0" borderId="37" xfId="0" applyNumberFormat="1" applyFont="1" applyBorder="1"/>
    <xf numFmtId="0" fontId="16" fillId="0" borderId="49" xfId="0" applyFont="1" applyBorder="1"/>
    <xf numFmtId="168" fontId="15" fillId="0" borderId="50" xfId="0" applyNumberFormat="1" applyFont="1" applyBorder="1"/>
    <xf numFmtId="0" fontId="15" fillId="0" borderId="30" xfId="0" applyFont="1" applyBorder="1"/>
    <xf numFmtId="168" fontId="15" fillId="0" borderId="30" xfId="0" applyNumberFormat="1" applyFont="1" applyBorder="1"/>
    <xf numFmtId="0" fontId="15" fillId="0" borderId="32" xfId="0" applyFont="1" applyBorder="1"/>
    <xf numFmtId="0" fontId="15" fillId="0" borderId="29" xfId="0" applyFont="1" applyBorder="1"/>
    <xf numFmtId="0" fontId="16" fillId="0" borderId="51" xfId="0" applyFont="1" applyBorder="1"/>
    <xf numFmtId="0" fontId="15" fillId="0" borderId="52" xfId="0" applyFont="1" applyBorder="1" applyAlignment="1">
      <alignment horizontal="left"/>
    </xf>
    <xf numFmtId="168" fontId="15" fillId="0" borderId="53" xfId="0" applyNumberFormat="1" applyFont="1" applyBorder="1"/>
    <xf numFmtId="0" fontId="15" fillId="0" borderId="37" xfId="0" applyFont="1" applyBorder="1"/>
    <xf numFmtId="0" fontId="15" fillId="0" borderId="34" xfId="0" applyFont="1" applyBorder="1"/>
    <xf numFmtId="0" fontId="15" fillId="0" borderId="36" xfId="0" applyFont="1" applyBorder="1"/>
    <xf numFmtId="0" fontId="13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9" fillId="2" borderId="42" xfId="0" applyFont="1" applyFill="1" applyBorder="1"/>
    <xf numFmtId="0" fontId="9" fillId="2" borderId="43" xfId="0" applyFont="1" applyFill="1" applyBorder="1"/>
    <xf numFmtId="0" fontId="9" fillId="2" borderId="46" xfId="0" applyFont="1" applyFill="1" applyBorder="1"/>
    <xf numFmtId="0" fontId="9" fillId="2" borderId="47" xfId="0" applyFont="1" applyFill="1" applyBorder="1"/>
    <xf numFmtId="0" fontId="9" fillId="2" borderId="48" xfId="0" applyFont="1" applyFill="1" applyBorder="1"/>
    <xf numFmtId="165" fontId="13" fillId="2" borderId="0" xfId="0" applyNumberFormat="1" applyFont="1" applyFill="1"/>
    <xf numFmtId="0" fontId="19" fillId="2" borderId="0" xfId="0" applyFont="1" applyFill="1" applyAlignment="1">
      <alignment vertical="center"/>
    </xf>
    <xf numFmtId="168" fontId="1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1" fontId="13" fillId="2" borderId="0" xfId="0" applyNumberFormat="1" applyFont="1" applyFill="1" applyAlignment="1">
      <alignment horizontal="center" vertical="center"/>
    </xf>
    <xf numFmtId="168" fontId="19" fillId="2" borderId="0" xfId="0" applyNumberFormat="1" applyFont="1" applyFill="1" applyAlignment="1">
      <alignment horizontal="center" vertical="center"/>
    </xf>
    <xf numFmtId="168" fontId="13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 applyProtection="1">
      <alignment horizontal="left" vertical="center" wrapText="1"/>
      <protection hidden="1"/>
    </xf>
    <xf numFmtId="0" fontId="18" fillId="2" borderId="0" xfId="0" applyFont="1" applyFill="1" applyAlignment="1">
      <alignment horizontal="left" vertical="center"/>
    </xf>
    <xf numFmtId="169" fontId="12" fillId="0" borderId="0" xfId="6" applyNumberFormat="1" applyFont="1" applyFill="1" applyBorder="1" applyAlignment="1">
      <alignment vertical="center"/>
    </xf>
    <xf numFmtId="169" fontId="12" fillId="0" borderId="17" xfId="6" applyNumberFormat="1" applyFont="1" applyFill="1" applyBorder="1" applyAlignment="1">
      <alignment vertical="center"/>
    </xf>
    <xf numFmtId="14" fontId="15" fillId="0" borderId="0" xfId="0" applyNumberFormat="1" applyFont="1"/>
    <xf numFmtId="0" fontId="9" fillId="2" borderId="54" xfId="0" applyFont="1" applyFill="1" applyBorder="1" applyAlignment="1">
      <alignment vertical="center"/>
    </xf>
    <xf numFmtId="0" fontId="9" fillId="2" borderId="47" xfId="0" applyFont="1" applyFill="1" applyBorder="1" applyAlignment="1">
      <alignment vertical="center"/>
    </xf>
    <xf numFmtId="0" fontId="45" fillId="2" borderId="17" xfId="0" applyFont="1" applyFill="1" applyBorder="1" applyAlignment="1" applyProtection="1">
      <alignment horizontal="center" vertical="center"/>
      <protection locked="0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2" fillId="10" borderId="27" xfId="0" applyFont="1" applyFill="1" applyBorder="1" applyAlignment="1">
      <alignment vertical="center"/>
    </xf>
    <xf numFmtId="0" fontId="25" fillId="10" borderId="0" xfId="0" applyFont="1" applyFill="1" applyAlignment="1">
      <alignment vertical="center"/>
    </xf>
    <xf numFmtId="0" fontId="22" fillId="10" borderId="0" xfId="0" applyFont="1" applyFill="1" applyAlignment="1">
      <alignment vertical="center"/>
    </xf>
    <xf numFmtId="0" fontId="16" fillId="10" borderId="22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vertical="center"/>
    </xf>
    <xf numFmtId="0" fontId="20" fillId="10" borderId="2" xfId="0" applyFont="1" applyFill="1" applyBorder="1"/>
    <xf numFmtId="0" fontId="22" fillId="10" borderId="2" xfId="0" applyFont="1" applyFill="1" applyBorder="1"/>
    <xf numFmtId="0" fontId="16" fillId="10" borderId="0" xfId="0" applyFont="1" applyFill="1" applyAlignment="1">
      <alignment vertical="center"/>
    </xf>
    <xf numFmtId="0" fontId="20" fillId="10" borderId="22" xfId="0" applyFont="1" applyFill="1" applyBorder="1" applyAlignment="1">
      <alignment vertical="center"/>
    </xf>
    <xf numFmtId="0" fontId="22" fillId="10" borderId="22" xfId="0" applyFont="1" applyFill="1" applyBorder="1" applyAlignment="1">
      <alignment vertical="center"/>
    </xf>
    <xf numFmtId="0" fontId="22" fillId="10" borderId="23" xfId="0" applyFont="1" applyFill="1" applyBorder="1" applyAlignment="1">
      <alignment vertical="center"/>
    </xf>
    <xf numFmtId="0" fontId="20" fillId="10" borderId="4" xfId="0" applyFont="1" applyFill="1" applyBorder="1" applyAlignment="1">
      <alignment vertical="center"/>
    </xf>
    <xf numFmtId="0" fontId="22" fillId="10" borderId="5" xfId="0" applyFont="1" applyFill="1" applyBorder="1" applyAlignment="1">
      <alignment vertical="center"/>
    </xf>
    <xf numFmtId="0" fontId="23" fillId="10" borderId="0" xfId="0" applyFont="1" applyFill="1" applyAlignment="1">
      <alignment vertical="center"/>
    </xf>
    <xf numFmtId="0" fontId="22" fillId="10" borderId="4" xfId="0" applyFont="1" applyFill="1" applyBorder="1" applyAlignment="1">
      <alignment vertical="center"/>
    </xf>
    <xf numFmtId="0" fontId="15" fillId="10" borderId="0" xfId="0" applyFont="1" applyFill="1" applyAlignment="1">
      <alignment vertical="center"/>
    </xf>
    <xf numFmtId="0" fontId="20" fillId="10" borderId="1" xfId="0" applyFont="1" applyFill="1" applyBorder="1" applyAlignment="1">
      <alignment vertical="center"/>
    </xf>
    <xf numFmtId="0" fontId="20" fillId="10" borderId="2" xfId="0" applyFont="1" applyFill="1" applyBorder="1" applyAlignment="1">
      <alignment vertical="center"/>
    </xf>
    <xf numFmtId="0" fontId="22" fillId="10" borderId="2" xfId="0" applyFont="1" applyFill="1" applyBorder="1" applyAlignment="1">
      <alignment vertical="center"/>
    </xf>
    <xf numFmtId="0" fontId="22" fillId="10" borderId="6" xfId="0" applyFont="1" applyFill="1" applyBorder="1" applyAlignment="1">
      <alignment vertical="center"/>
    </xf>
    <xf numFmtId="0" fontId="22" fillId="10" borderId="8" xfId="0" applyFont="1" applyFill="1" applyBorder="1" applyAlignment="1">
      <alignment vertical="center"/>
    </xf>
    <xf numFmtId="0" fontId="20" fillId="10" borderId="3" xfId="0" applyFont="1" applyFill="1" applyBorder="1" applyAlignment="1">
      <alignment vertical="center"/>
    </xf>
    <xf numFmtId="0" fontId="16" fillId="10" borderId="0" xfId="0" applyFont="1" applyFill="1" applyAlignment="1">
      <alignment horizontal="center" vertical="center"/>
    </xf>
    <xf numFmtId="0" fontId="15" fillId="10" borderId="24" xfId="0" applyFont="1" applyFill="1" applyBorder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22" fillId="10" borderId="4" xfId="0" applyFont="1" applyFill="1" applyBorder="1" applyAlignment="1" applyProtection="1">
      <alignment vertical="center"/>
      <protection hidden="1"/>
    </xf>
    <xf numFmtId="0" fontId="22" fillId="10" borderId="0" xfId="0" applyFont="1" applyFill="1" applyAlignment="1">
      <alignment horizontal="left" vertical="center" wrapText="1"/>
    </xf>
    <xf numFmtId="0" fontId="17" fillId="10" borderId="6" xfId="0" applyFont="1" applyFill="1" applyBorder="1" applyAlignment="1">
      <alignment horizontal="left" vertical="center"/>
    </xf>
    <xf numFmtId="0" fontId="20" fillId="10" borderId="0" xfId="0" applyFont="1" applyFill="1" applyAlignment="1">
      <alignment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0" xfId="0" applyFont="1" applyFill="1" applyAlignment="1">
      <alignment horizontal="left" vertical="center" wrapText="1"/>
    </xf>
    <xf numFmtId="0" fontId="15" fillId="10" borderId="4" xfId="0" applyFont="1" applyFill="1" applyBorder="1" applyAlignment="1" applyProtection="1">
      <alignment vertical="center"/>
      <protection hidden="1"/>
    </xf>
    <xf numFmtId="0" fontId="15" fillId="10" borderId="17" xfId="0" applyFont="1" applyFill="1" applyBorder="1" applyAlignment="1">
      <alignment horizontal="center" vertical="center" wrapText="1"/>
    </xf>
    <xf numFmtId="0" fontId="20" fillId="10" borderId="0" xfId="0" applyFont="1" applyFill="1" applyAlignment="1">
      <alignment horizontal="left" vertical="center" wrapText="1"/>
    </xf>
    <xf numFmtId="0" fontId="16" fillId="10" borderId="0" xfId="0" applyFont="1" applyFill="1" applyAlignment="1">
      <alignment horizontal="left" vertical="center" wrapText="1"/>
    </xf>
    <xf numFmtId="0" fontId="15" fillId="10" borderId="5" xfId="0" applyFont="1" applyFill="1" applyBorder="1" applyAlignment="1">
      <alignment vertical="center"/>
    </xf>
    <xf numFmtId="0" fontId="16" fillId="10" borderId="5" xfId="0" applyFont="1" applyFill="1" applyBorder="1" applyAlignment="1">
      <alignment vertical="center"/>
    </xf>
    <xf numFmtId="0" fontId="29" fillId="10" borderId="5" xfId="0" applyFont="1" applyFill="1" applyBorder="1" applyAlignment="1">
      <alignment vertical="center"/>
    </xf>
    <xf numFmtId="0" fontId="22" fillId="10" borderId="5" xfId="0" applyFont="1" applyFill="1" applyBorder="1" applyAlignment="1">
      <alignment vertical="center" wrapText="1"/>
    </xf>
    <xf numFmtId="0" fontId="15" fillId="10" borderId="5" xfId="0" applyFont="1" applyFill="1" applyBorder="1" applyAlignment="1">
      <alignment vertical="center" wrapText="1"/>
    </xf>
    <xf numFmtId="0" fontId="17" fillId="10" borderId="0" xfId="0" applyFont="1" applyFill="1" applyAlignment="1">
      <alignment horizontal="left" vertical="center"/>
    </xf>
    <xf numFmtId="0" fontId="15" fillId="10" borderId="0" xfId="0" applyFont="1" applyFill="1" applyAlignment="1" applyProtection="1">
      <alignment vertical="center"/>
      <protection hidden="1"/>
    </xf>
    <xf numFmtId="0" fontId="22" fillId="10" borderId="0" xfId="0" applyFont="1" applyFill="1" applyAlignment="1" applyProtection="1">
      <alignment vertical="center"/>
      <protection hidden="1"/>
    </xf>
    <xf numFmtId="0" fontId="22" fillId="10" borderId="7" xfId="0" applyFont="1" applyFill="1" applyBorder="1" applyAlignment="1">
      <alignment vertical="center"/>
    </xf>
    <xf numFmtId="0" fontId="22" fillId="10" borderId="25" xfId="0" applyFont="1" applyFill="1" applyBorder="1" applyAlignment="1">
      <alignment vertical="center"/>
    </xf>
    <xf numFmtId="0" fontId="22" fillId="10" borderId="26" xfId="0" applyFont="1" applyFill="1" applyBorder="1" applyAlignment="1">
      <alignment vertical="center"/>
    </xf>
    <xf numFmtId="0" fontId="18" fillId="10" borderId="22" xfId="0" applyFont="1" applyFill="1" applyBorder="1" applyAlignment="1">
      <alignment vertical="center"/>
    </xf>
    <xf numFmtId="0" fontId="18" fillId="10" borderId="0" xfId="0" applyFont="1" applyFill="1" applyAlignment="1">
      <alignment vertical="center"/>
    </xf>
    <xf numFmtId="0" fontId="16" fillId="10" borderId="17" xfId="0" applyFont="1" applyFill="1" applyBorder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10" borderId="25" xfId="0" applyFont="1" applyFill="1" applyBorder="1" applyAlignment="1">
      <alignment vertical="center"/>
    </xf>
    <xf numFmtId="0" fontId="22" fillId="2" borderId="1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0" fillId="2" borderId="17" xfId="0" applyFont="1" applyFill="1" applyBorder="1" applyAlignment="1">
      <alignment vertical="center"/>
    </xf>
    <xf numFmtId="0" fontId="36" fillId="10" borderId="0" xfId="0" applyFont="1" applyFill="1" applyAlignment="1">
      <alignment horizontal="left" vertical="center"/>
    </xf>
    <xf numFmtId="0" fontId="36" fillId="10" borderId="0" xfId="0" applyFont="1" applyFill="1" applyAlignment="1">
      <alignment vertical="center"/>
    </xf>
    <xf numFmtId="0" fontId="35" fillId="10" borderId="0" xfId="0" applyFont="1" applyFill="1" applyAlignment="1">
      <alignment vertical="center"/>
    </xf>
    <xf numFmtId="0" fontId="22" fillId="10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22" fillId="10" borderId="21" xfId="0" applyFont="1" applyFill="1" applyBorder="1" applyAlignment="1">
      <alignment vertical="center"/>
    </xf>
    <xf numFmtId="0" fontId="20" fillId="10" borderId="22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horizontal="center" vertical="center"/>
    </xf>
    <xf numFmtId="0" fontId="17" fillId="10" borderId="0" xfId="0" applyFont="1" applyFill="1" applyAlignment="1">
      <alignment vertical="center"/>
    </xf>
    <xf numFmtId="168" fontId="15" fillId="0" borderId="0" xfId="0" applyNumberFormat="1" applyFont="1" applyAlignment="1">
      <alignment horizontal="center"/>
    </xf>
    <xf numFmtId="0" fontId="24" fillId="2" borderId="0" xfId="3" applyFont="1" applyFill="1" applyAlignment="1">
      <alignment horizontal="center" vertical="center"/>
    </xf>
    <xf numFmtId="0" fontId="23" fillId="10" borderId="0" xfId="0" applyFont="1" applyFill="1" applyAlignment="1">
      <alignment horizontal="left" vertical="center"/>
    </xf>
    <xf numFmtId="0" fontId="26" fillId="10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15" fillId="10" borderId="17" xfId="0" applyFont="1" applyFill="1" applyBorder="1" applyAlignment="1">
      <alignment horizontal="center" vertical="center"/>
    </xf>
    <xf numFmtId="0" fontId="20" fillId="10" borderId="21" xfId="0" applyFont="1" applyFill="1" applyBorder="1" applyAlignment="1">
      <alignment vertical="center"/>
    </xf>
    <xf numFmtId="0" fontId="48" fillId="21" borderId="25" xfId="7" applyFill="1" applyBorder="1"/>
    <xf numFmtId="0" fontId="48" fillId="21" borderId="2" xfId="7" applyFill="1" applyBorder="1"/>
    <xf numFmtId="0" fontId="48" fillId="21" borderId="26" xfId="7" applyFill="1" applyBorder="1"/>
    <xf numFmtId="0" fontId="48" fillId="0" borderId="0" xfId="7"/>
    <xf numFmtId="0" fontId="48" fillId="21" borderId="24" xfId="7" applyFill="1" applyBorder="1"/>
    <xf numFmtId="0" fontId="49" fillId="21" borderId="0" xfId="7" applyFont="1" applyFill="1"/>
    <xf numFmtId="0" fontId="48" fillId="21" borderId="0" xfId="7" applyFill="1"/>
    <xf numFmtId="0" fontId="48" fillId="21" borderId="27" xfId="7" applyFill="1" applyBorder="1"/>
    <xf numFmtId="172" fontId="48" fillId="0" borderId="0" xfId="6" applyNumberFormat="1" applyFont="1"/>
    <xf numFmtId="173" fontId="48" fillId="0" borderId="0" xfId="7" applyNumberFormat="1"/>
    <xf numFmtId="0" fontId="48" fillId="21" borderId="21" xfId="7" applyFill="1" applyBorder="1"/>
    <xf numFmtId="0" fontId="50" fillId="21" borderId="22" xfId="7" applyFont="1" applyFill="1" applyBorder="1"/>
    <xf numFmtId="2" fontId="48" fillId="21" borderId="22" xfId="7" applyNumberFormat="1" applyFill="1" applyBorder="1" applyAlignment="1">
      <alignment horizontal="right"/>
    </xf>
    <xf numFmtId="171" fontId="48" fillId="21" borderId="22" xfId="7" applyNumberFormat="1" applyFill="1" applyBorder="1" applyAlignment="1">
      <alignment horizontal="left"/>
    </xf>
    <xf numFmtId="49" fontId="48" fillId="21" borderId="22" xfId="7" applyNumberFormat="1" applyFill="1" applyBorder="1" applyAlignment="1">
      <alignment horizontal="left"/>
    </xf>
    <xf numFmtId="0" fontId="48" fillId="21" borderId="22" xfId="7" applyFill="1" applyBorder="1"/>
    <xf numFmtId="0" fontId="48" fillId="21" borderId="23" xfId="7" applyFill="1" applyBorder="1"/>
    <xf numFmtId="0" fontId="48" fillId="2" borderId="21" xfId="7" applyFill="1" applyBorder="1"/>
    <xf numFmtId="0" fontId="48" fillId="2" borderId="22" xfId="7" applyFill="1" applyBorder="1"/>
    <xf numFmtId="0" fontId="48" fillId="2" borderId="0" xfId="7" applyFill="1"/>
    <xf numFmtId="0" fontId="48" fillId="2" borderId="27" xfId="7" applyFill="1" applyBorder="1"/>
    <xf numFmtId="0" fontId="48" fillId="2" borderId="24" xfId="7" applyFill="1" applyBorder="1"/>
    <xf numFmtId="0" fontId="51" fillId="2" borderId="0" xfId="7" applyFont="1" applyFill="1"/>
    <xf numFmtId="0" fontId="51" fillId="2" borderId="2" xfId="7" applyFont="1" applyFill="1" applyBorder="1"/>
    <xf numFmtId="0" fontId="48" fillId="2" borderId="25" xfId="7" applyFill="1" applyBorder="1"/>
    <xf numFmtId="0" fontId="48" fillId="2" borderId="2" xfId="7" applyFill="1" applyBorder="1"/>
    <xf numFmtId="0" fontId="48" fillId="2" borderId="26" xfId="7" applyFill="1" applyBorder="1"/>
    <xf numFmtId="0" fontId="52" fillId="2" borderId="0" xfId="7" applyFont="1" applyFill="1"/>
    <xf numFmtId="170" fontId="48" fillId="2" borderId="0" xfId="7" applyNumberFormat="1" applyFill="1"/>
    <xf numFmtId="170" fontId="48" fillId="2" borderId="24" xfId="7" applyNumberFormat="1" applyFill="1" applyBorder="1"/>
    <xf numFmtId="0" fontId="50" fillId="2" borderId="0" xfId="7" applyFont="1" applyFill="1" applyAlignment="1">
      <alignment horizontal="left"/>
    </xf>
    <xf numFmtId="0" fontId="48" fillId="2" borderId="0" xfId="7" applyFill="1" applyAlignment="1">
      <alignment horizontal="left"/>
    </xf>
    <xf numFmtId="0" fontId="50" fillId="2" borderId="0" xfId="7" applyFont="1" applyFill="1"/>
    <xf numFmtId="49" fontId="48" fillId="2" borderId="0" xfId="7" applyNumberFormat="1" applyFill="1"/>
    <xf numFmtId="49" fontId="48" fillId="2" borderId="0" xfId="7" applyNumberFormat="1" applyFill="1" applyAlignment="1">
      <alignment horizontal="left"/>
    </xf>
    <xf numFmtId="0" fontId="50" fillId="2" borderId="2" xfId="7" applyFont="1" applyFill="1" applyBorder="1"/>
    <xf numFmtId="0" fontId="52" fillId="2" borderId="2" xfId="7" applyFont="1" applyFill="1" applyBorder="1"/>
    <xf numFmtId="0" fontId="50" fillId="2" borderId="22" xfId="7" applyFont="1" applyFill="1" applyBorder="1"/>
    <xf numFmtId="0" fontId="48" fillId="2" borderId="19" xfId="7" applyFill="1" applyBorder="1"/>
    <xf numFmtId="0" fontId="48" fillId="2" borderId="20" xfId="7" applyFill="1" applyBorder="1"/>
    <xf numFmtId="0" fontId="48" fillId="2" borderId="18" xfId="7" applyFill="1" applyBorder="1"/>
    <xf numFmtId="0" fontId="48" fillId="2" borderId="0" xfId="7" applyFill="1" applyAlignment="1">
      <alignment horizontal="left" vertical="center" wrapText="1"/>
    </xf>
    <xf numFmtId="0" fontId="48" fillId="2" borderId="23" xfId="7" applyFill="1" applyBorder="1"/>
    <xf numFmtId="0" fontId="54" fillId="2" borderId="27" xfId="7" applyFont="1" applyFill="1" applyBorder="1"/>
    <xf numFmtId="4" fontId="49" fillId="2" borderId="55" xfId="7" applyNumberFormat="1" applyFont="1" applyFill="1" applyBorder="1"/>
    <xf numFmtId="0" fontId="48" fillId="2" borderId="0" xfId="7" applyFill="1" applyAlignment="1">
      <alignment horizontal="right"/>
    </xf>
    <xf numFmtId="14" fontId="48" fillId="2" borderId="0" xfId="7" applyNumberFormat="1" applyFill="1"/>
    <xf numFmtId="0" fontId="55" fillId="2" borderId="0" xfId="8" applyFill="1" applyBorder="1"/>
    <xf numFmtId="171" fontId="4" fillId="2" borderId="0" xfId="3" applyNumberFormat="1" applyFont="1" applyFill="1" applyAlignment="1">
      <alignment horizontal="left"/>
    </xf>
    <xf numFmtId="0" fontId="59" fillId="2" borderId="0" xfId="7" applyFont="1" applyFill="1" applyAlignment="1">
      <alignment wrapText="1"/>
    </xf>
    <xf numFmtId="0" fontId="59" fillId="2" borderId="27" xfId="7" applyFont="1" applyFill="1" applyBorder="1" applyAlignment="1">
      <alignment wrapText="1"/>
    </xf>
    <xf numFmtId="0" fontId="58" fillId="2" borderId="0" xfId="20" quotePrefix="1" applyFont="1" applyFill="1" applyAlignment="1">
      <alignment vertical="top" wrapText="1"/>
    </xf>
    <xf numFmtId="0" fontId="59" fillId="2" borderId="56" xfId="7" applyFont="1" applyFill="1" applyBorder="1" applyAlignment="1">
      <alignment wrapText="1"/>
    </xf>
    <xf numFmtId="0" fontId="58" fillId="2" borderId="0" xfId="13" quotePrefix="1" applyFont="1" applyFill="1" applyAlignment="1">
      <alignment vertical="top" wrapText="1"/>
    </xf>
    <xf numFmtId="0" fontId="58" fillId="2" borderId="0" xfId="19" quotePrefix="1" applyFont="1" applyFill="1" applyAlignment="1">
      <alignment vertical="top" wrapText="1"/>
    </xf>
    <xf numFmtId="0" fontId="59" fillId="2" borderId="0" xfId="7" applyFont="1" applyFill="1" applyAlignment="1">
      <alignment vertical="top" wrapText="1"/>
    </xf>
    <xf numFmtId="0" fontId="71" fillId="2" borderId="0" xfId="7" applyFont="1" applyFill="1" applyAlignment="1">
      <alignment vertical="center" wrapText="1"/>
    </xf>
    <xf numFmtId="0" fontId="72" fillId="2" borderId="0" xfId="13" quotePrefix="1" applyFont="1" applyFill="1" applyAlignment="1">
      <alignment vertical="center" wrapText="1"/>
    </xf>
    <xf numFmtId="0" fontId="59" fillId="2" borderId="24" xfId="7" applyFont="1" applyFill="1" applyBorder="1" applyAlignment="1">
      <alignment wrapText="1"/>
    </xf>
    <xf numFmtId="0" fontId="71" fillId="2" borderId="0" xfId="7" applyFont="1" applyFill="1" applyAlignment="1">
      <alignment vertical="top" wrapText="1"/>
    </xf>
    <xf numFmtId="0" fontId="58" fillId="2" borderId="24" xfId="14" quotePrefix="1" applyFont="1" applyFill="1" applyBorder="1" applyAlignment="1">
      <alignment vertical="top" wrapText="1"/>
    </xf>
    <xf numFmtId="0" fontId="58" fillId="2" borderId="27" xfId="24" quotePrefix="1" applyFont="1" applyFill="1" applyBorder="1" applyAlignment="1">
      <alignment vertical="top" wrapText="1"/>
    </xf>
    <xf numFmtId="0" fontId="59" fillId="2" borderId="21" xfId="7" applyFont="1" applyFill="1" applyBorder="1" applyAlignment="1">
      <alignment vertical="top" wrapText="1"/>
    </xf>
    <xf numFmtId="0" fontId="59" fillId="2" borderId="6" xfId="7" applyFont="1" applyFill="1" applyBorder="1" applyAlignment="1">
      <alignment vertical="top" wrapText="1"/>
    </xf>
    <xf numFmtId="0" fontId="59" fillId="2" borderId="23" xfId="7" applyFont="1" applyFill="1" applyBorder="1" applyAlignment="1">
      <alignment vertical="top" wrapText="1"/>
    </xf>
    <xf numFmtId="0" fontId="59" fillId="2" borderId="24" xfId="7" applyFont="1" applyFill="1" applyBorder="1" applyAlignment="1">
      <alignment vertical="top" wrapText="1"/>
    </xf>
    <xf numFmtId="0" fontId="59" fillId="2" borderId="27" xfId="7" applyFont="1" applyFill="1" applyBorder="1" applyAlignment="1">
      <alignment vertical="top" wrapText="1"/>
    </xf>
    <xf numFmtId="0" fontId="58" fillId="2" borderId="0" xfId="28" quotePrefix="1" applyFont="1" applyFill="1" applyAlignment="1">
      <alignment vertical="top" wrapText="1"/>
    </xf>
    <xf numFmtId="0" fontId="58" fillId="2" borderId="27" xfId="28" quotePrefix="1" applyFont="1" applyFill="1" applyBorder="1" applyAlignment="1">
      <alignment vertical="top" wrapText="1"/>
    </xf>
    <xf numFmtId="0" fontId="59" fillId="2" borderId="28" xfId="7" applyFont="1" applyFill="1" applyBorder="1" applyAlignment="1">
      <alignment wrapText="1"/>
    </xf>
    <xf numFmtId="0" fontId="58" fillId="2" borderId="0" xfId="24" quotePrefix="1" applyFont="1" applyFill="1" applyAlignment="1">
      <alignment horizontal="left" vertical="top" wrapText="1"/>
    </xf>
    <xf numFmtId="0" fontId="58" fillId="2" borderId="28" xfId="19" quotePrefix="1" applyFont="1" applyFill="1" applyBorder="1" applyAlignment="1">
      <alignment vertical="top" wrapText="1"/>
    </xf>
    <xf numFmtId="0" fontId="58" fillId="2" borderId="28" xfId="12" quotePrefix="1" applyFont="1" applyFill="1" applyBorder="1" applyAlignment="1">
      <alignment horizontal="left" vertical="top" wrapText="1"/>
    </xf>
    <xf numFmtId="0" fontId="58" fillId="2" borderId="26" xfId="12" quotePrefix="1" applyFont="1" applyFill="1" applyBorder="1" applyAlignment="1">
      <alignment horizontal="left" vertical="top" wrapText="1"/>
    </xf>
    <xf numFmtId="0" fontId="58" fillId="2" borderId="0" xfId="19" quotePrefix="1" applyFont="1" applyFill="1" applyAlignment="1">
      <alignment horizontal="left" vertical="top" wrapText="1"/>
    </xf>
    <xf numFmtId="0" fontId="58" fillId="2" borderId="27" xfId="20" quotePrefix="1" applyFont="1" applyFill="1" applyBorder="1" applyAlignment="1">
      <alignment vertical="top" wrapText="1"/>
    </xf>
    <xf numFmtId="0" fontId="58" fillId="2" borderId="0" xfId="12" quotePrefix="1" applyFont="1" applyFill="1" applyAlignment="1">
      <alignment horizontal="left" vertical="top" wrapText="1"/>
    </xf>
    <xf numFmtId="0" fontId="58" fillId="2" borderId="0" xfId="12" quotePrefix="1" applyFont="1" applyFill="1" applyAlignment="1">
      <alignment horizontal="left" vertical="center" wrapText="1"/>
    </xf>
    <xf numFmtId="168" fontId="58" fillId="2" borderId="0" xfId="36" quotePrefix="1" applyNumberFormat="1" applyFont="1" applyFill="1" applyAlignment="1">
      <alignment vertical="center" wrapText="1"/>
    </xf>
    <xf numFmtId="168" fontId="59" fillId="2" borderId="0" xfId="7" applyNumberFormat="1" applyFont="1" applyFill="1" applyAlignment="1">
      <alignment vertical="center" wrapText="1"/>
    </xf>
    <xf numFmtId="0" fontId="58" fillId="2" borderId="0" xfId="19" quotePrefix="1" applyFont="1" applyFill="1" applyAlignment="1">
      <alignment horizontal="left" vertical="center" wrapText="1"/>
    </xf>
    <xf numFmtId="0" fontId="58" fillId="2" borderId="24" xfId="12" quotePrefix="1" applyFont="1" applyFill="1" applyBorder="1" applyAlignment="1">
      <alignment vertical="top" wrapText="1"/>
    </xf>
    <xf numFmtId="0" fontId="59" fillId="2" borderId="0" xfId="7" applyFont="1" applyFill="1" applyAlignment="1">
      <alignment vertical="center" wrapText="1"/>
    </xf>
    <xf numFmtId="0" fontId="58" fillId="2" borderId="24" xfId="38" quotePrefix="1" applyFont="1" applyFill="1" applyBorder="1" applyAlignment="1">
      <alignment vertical="top" wrapText="1"/>
    </xf>
    <xf numFmtId="0" fontId="58" fillId="2" borderId="0" xfId="35" quotePrefix="1" applyFont="1" applyFill="1" applyAlignment="1">
      <alignment vertical="center" wrapText="1"/>
    </xf>
    <xf numFmtId="0" fontId="58" fillId="2" borderId="24" xfId="30" quotePrefix="1" applyFont="1" applyFill="1" applyBorder="1" applyAlignment="1">
      <alignment vertical="top" wrapText="1"/>
    </xf>
    <xf numFmtId="164" fontId="71" fillId="2" borderId="0" xfId="37" applyFont="1" applyFill="1" applyBorder="1" applyAlignment="1">
      <alignment wrapText="1"/>
    </xf>
    <xf numFmtId="0" fontId="62" fillId="2" borderId="0" xfId="41" quotePrefix="1" applyFont="1" applyFill="1" applyAlignment="1">
      <alignment horizontal="left" vertical="top" wrapText="1"/>
    </xf>
    <xf numFmtId="0" fontId="62" fillId="2" borderId="0" xfId="46" quotePrefix="1" applyFont="1" applyFill="1" applyAlignment="1">
      <alignment horizontal="left" vertical="center" wrapText="1"/>
    </xf>
    <xf numFmtId="0" fontId="58" fillId="2" borderId="0" xfId="11" quotePrefix="1" applyFont="1" applyFill="1" applyAlignment="1">
      <alignment horizontal="left" vertical="top" wrapText="1"/>
    </xf>
    <xf numFmtId="0" fontId="58" fillId="2" borderId="0" xfId="33" quotePrefix="1" applyFont="1" applyFill="1" applyAlignment="1">
      <alignment horizontal="left" vertical="top" wrapText="1"/>
    </xf>
    <xf numFmtId="0" fontId="59" fillId="2" borderId="6" xfId="7" applyFont="1" applyFill="1" applyBorder="1" applyAlignment="1">
      <alignment wrapText="1"/>
    </xf>
    <xf numFmtId="0" fontId="59" fillId="2" borderId="23" xfId="7" applyFont="1" applyFill="1" applyBorder="1" applyAlignment="1">
      <alignment wrapText="1"/>
    </xf>
    <xf numFmtId="0" fontId="4" fillId="2" borderId="0" xfId="3" applyFont="1" applyFill="1"/>
    <xf numFmtId="0" fontId="5" fillId="2" borderId="28" xfId="3" applyFill="1" applyBorder="1"/>
    <xf numFmtId="0" fontId="44" fillId="2" borderId="0" xfId="3" applyFont="1" applyFill="1"/>
    <xf numFmtId="0" fontId="3" fillId="2" borderId="0" xfId="3" applyFont="1" applyFill="1"/>
    <xf numFmtId="0" fontId="5" fillId="2" borderId="0" xfId="3" applyFill="1" applyAlignment="1">
      <alignment horizontal="left"/>
    </xf>
    <xf numFmtId="166" fontId="5" fillId="2" borderId="0" xfId="3" applyNumberFormat="1" applyFill="1" applyAlignment="1">
      <alignment horizontal="right"/>
    </xf>
    <xf numFmtId="0" fontId="5" fillId="2" borderId="0" xfId="3" applyFill="1" applyAlignment="1">
      <alignment horizontal="right"/>
    </xf>
    <xf numFmtId="0" fontId="8" fillId="2" borderId="0" xfId="3" applyFont="1" applyFill="1"/>
    <xf numFmtId="166" fontId="5" fillId="2" borderId="0" xfId="3" applyNumberFormat="1" applyFill="1"/>
    <xf numFmtId="166" fontId="5" fillId="2" borderId="0" xfId="3" applyNumberFormat="1" applyFill="1" applyAlignment="1">
      <alignment horizontal="left"/>
    </xf>
    <xf numFmtId="0" fontId="5" fillId="2" borderId="58" xfId="3" applyFill="1" applyBorder="1"/>
    <xf numFmtId="0" fontId="5" fillId="2" borderId="59" xfId="3" applyFill="1" applyBorder="1"/>
    <xf numFmtId="0" fontId="5" fillId="2" borderId="60" xfId="3" applyFill="1" applyBorder="1"/>
    <xf numFmtId="0" fontId="5" fillId="2" borderId="61" xfId="3" applyFill="1" applyBorder="1"/>
    <xf numFmtId="1" fontId="5" fillId="2" borderId="0" xfId="3" applyNumberFormat="1" applyFill="1"/>
    <xf numFmtId="2" fontId="5" fillId="2" borderId="0" xfId="3" applyNumberFormat="1" applyFill="1"/>
    <xf numFmtId="3" fontId="5" fillId="2" borderId="0" xfId="3" applyNumberFormat="1" applyFill="1"/>
    <xf numFmtId="4" fontId="5" fillId="2" borderId="0" xfId="3" applyNumberFormat="1" applyFill="1"/>
    <xf numFmtId="3" fontId="5" fillId="2" borderId="0" xfId="3" applyNumberFormat="1" applyFill="1" applyAlignment="1">
      <alignment horizontal="right"/>
    </xf>
    <xf numFmtId="0" fontId="2" fillId="2" borderId="0" xfId="3" applyFont="1" applyFill="1" applyAlignment="1">
      <alignment horizontal="left"/>
    </xf>
    <xf numFmtId="0" fontId="2" fillId="2" borderId="0" xfId="3" applyFont="1" applyFill="1"/>
    <xf numFmtId="0" fontId="2" fillId="2" borderId="0" xfId="3" applyFont="1" applyFill="1" applyAlignment="1">
      <alignment horizontal="right"/>
    </xf>
    <xf numFmtId="167" fontId="2" fillId="2" borderId="0" xfId="3" applyNumberFormat="1" applyFont="1" applyFill="1" applyAlignment="1">
      <alignment horizontal="left"/>
    </xf>
    <xf numFmtId="0" fontId="5" fillId="2" borderId="23" xfId="3" applyFill="1" applyBorder="1"/>
    <xf numFmtId="0" fontId="54" fillId="2" borderId="0" xfId="7" applyFont="1" applyFill="1"/>
    <xf numFmtId="0" fontId="31" fillId="10" borderId="27" xfId="0" applyFont="1" applyFill="1" applyBorder="1" applyAlignment="1">
      <alignment vertical="center"/>
    </xf>
    <xf numFmtId="0" fontId="31" fillId="10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22" fillId="2" borderId="0" xfId="0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22" fillId="2" borderId="0" xfId="0" applyFont="1" applyFill="1" applyAlignment="1" applyProtection="1">
      <alignment horizontal="left" vertical="top" wrapText="1"/>
      <protection hidden="1"/>
    </xf>
    <xf numFmtId="0" fontId="20" fillId="10" borderId="1" xfId="0" applyFont="1" applyFill="1" applyBorder="1"/>
    <xf numFmtId="0" fontId="22" fillId="10" borderId="3" xfId="0" applyFont="1" applyFill="1" applyBorder="1"/>
    <xf numFmtId="0" fontId="24" fillId="10" borderId="0" xfId="0" applyFont="1" applyFill="1" applyAlignment="1">
      <alignment vertical="center"/>
    </xf>
    <xf numFmtId="0" fontId="20" fillId="10" borderId="23" xfId="0" applyFont="1" applyFill="1" applyBorder="1" applyAlignment="1">
      <alignment vertical="center"/>
    </xf>
    <xf numFmtId="0" fontId="20" fillId="10" borderId="0" xfId="0" applyFont="1" applyFill="1" applyAlignment="1">
      <alignment horizontal="left" vertical="top"/>
    </xf>
    <xf numFmtId="0" fontId="25" fillId="10" borderId="0" xfId="0" applyFont="1" applyFill="1" applyAlignment="1">
      <alignment vertical="top"/>
    </xf>
    <xf numFmtId="0" fontId="28" fillId="10" borderId="0" xfId="0" applyFont="1" applyFill="1" applyAlignment="1">
      <alignment vertical="center"/>
    </xf>
    <xf numFmtId="0" fontId="77" fillId="2" borderId="0" xfId="7" applyFont="1" applyFill="1"/>
    <xf numFmtId="1" fontId="76" fillId="2" borderId="6" xfId="0" applyNumberFormat="1" applyFont="1" applyFill="1" applyBorder="1"/>
    <xf numFmtId="0" fontId="1" fillId="2" borderId="0" xfId="7" applyFont="1" applyFill="1"/>
    <xf numFmtId="0" fontId="20" fillId="10" borderId="0" xfId="0" applyFont="1" applyFill="1" applyAlignment="1" applyProtection="1">
      <alignment horizontal="left" vertical="center"/>
      <protection hidden="1"/>
    </xf>
    <xf numFmtId="0" fontId="22" fillId="10" borderId="24" xfId="0" applyFont="1" applyFill="1" applyBorder="1" applyAlignment="1">
      <alignment vertical="center"/>
    </xf>
    <xf numFmtId="0" fontId="74" fillId="6" borderId="17" xfId="0" applyFont="1" applyFill="1" applyBorder="1" applyAlignment="1" applyProtection="1">
      <alignment horizontal="left" vertical="center"/>
      <protection locked="0"/>
    </xf>
    <xf numFmtId="0" fontId="74" fillId="18" borderId="9" xfId="0" applyFont="1" applyFill="1" applyBorder="1" applyAlignment="1" applyProtection="1">
      <alignment horizontal="left" vertical="center"/>
      <protection locked="0"/>
    </xf>
    <xf numFmtId="0" fontId="74" fillId="18" borderId="10" xfId="0" applyFont="1" applyFill="1" applyBorder="1" applyAlignment="1" applyProtection="1">
      <alignment horizontal="left" vertical="center"/>
      <protection locked="0"/>
    </xf>
    <xf numFmtId="0" fontId="74" fillId="18" borderId="11" xfId="0" applyFont="1" applyFill="1" applyBorder="1" applyAlignment="1" applyProtection="1">
      <alignment horizontal="left" vertical="center"/>
      <protection locked="0"/>
    </xf>
    <xf numFmtId="0" fontId="20" fillId="10" borderId="19" xfId="0" applyFont="1" applyFill="1" applyBorder="1" applyAlignment="1">
      <alignment horizontal="left" vertical="center"/>
    </xf>
    <xf numFmtId="0" fontId="20" fillId="10" borderId="20" xfId="0" applyFont="1" applyFill="1" applyBorder="1" applyAlignment="1">
      <alignment horizontal="left" vertical="center"/>
    </xf>
    <xf numFmtId="0" fontId="20" fillId="10" borderId="18" xfId="0" applyFont="1" applyFill="1" applyBorder="1" applyAlignment="1">
      <alignment horizontal="left" vertical="center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0" fillId="10" borderId="0" xfId="0" applyFont="1" applyFill="1" applyAlignment="1" applyProtection="1">
      <alignment horizontal="left" vertical="center"/>
      <protection hidden="1"/>
    </xf>
    <xf numFmtId="0" fontId="74" fillId="3" borderId="9" xfId="0" applyFont="1" applyFill="1" applyBorder="1" applyAlignment="1" applyProtection="1">
      <alignment horizontal="left" vertical="center"/>
      <protection locked="0"/>
    </xf>
    <xf numFmtId="0" fontId="74" fillId="3" borderId="10" xfId="0" applyFont="1" applyFill="1" applyBorder="1" applyAlignment="1" applyProtection="1">
      <alignment horizontal="left" vertical="center"/>
      <protection locked="0"/>
    </xf>
    <xf numFmtId="0" fontId="74" fillId="3" borderId="11" xfId="0" applyFont="1" applyFill="1" applyBorder="1" applyAlignment="1" applyProtection="1">
      <alignment horizontal="left" vertical="center"/>
      <protection locked="0"/>
    </xf>
    <xf numFmtId="0" fontId="74" fillId="20" borderId="9" xfId="0" applyFont="1" applyFill="1" applyBorder="1" applyAlignment="1" applyProtection="1">
      <alignment horizontal="left" vertical="center"/>
      <protection locked="0"/>
    </xf>
    <xf numFmtId="0" fontId="74" fillId="20" borderId="10" xfId="0" applyFont="1" applyFill="1" applyBorder="1" applyAlignment="1" applyProtection="1">
      <alignment horizontal="left" vertical="center"/>
      <protection locked="0"/>
    </xf>
    <xf numFmtId="0" fontId="74" fillId="20" borderId="11" xfId="0" applyFont="1" applyFill="1" applyBorder="1" applyAlignment="1" applyProtection="1">
      <alignment horizontal="left" vertical="center"/>
      <protection locked="0"/>
    </xf>
    <xf numFmtId="0" fontId="74" fillId="5" borderId="9" xfId="0" applyFont="1" applyFill="1" applyBorder="1" applyAlignment="1" applyProtection="1">
      <alignment horizontal="left" vertical="center"/>
      <protection locked="0"/>
    </xf>
    <xf numFmtId="0" fontId="74" fillId="5" borderId="10" xfId="0" applyFont="1" applyFill="1" applyBorder="1" applyAlignment="1" applyProtection="1">
      <alignment horizontal="left" vertical="center"/>
      <protection locked="0"/>
    </xf>
    <xf numFmtId="0" fontId="74" fillId="5" borderId="11" xfId="0" applyFont="1" applyFill="1" applyBorder="1" applyAlignment="1" applyProtection="1">
      <alignment horizontal="left" vertical="center"/>
      <protection locked="0"/>
    </xf>
    <xf numFmtId="0" fontId="74" fillId="19" borderId="9" xfId="0" applyFont="1" applyFill="1" applyBorder="1" applyAlignment="1" applyProtection="1">
      <alignment horizontal="left" vertical="center"/>
      <protection locked="0"/>
    </xf>
    <xf numFmtId="0" fontId="74" fillId="19" borderId="10" xfId="0" applyFont="1" applyFill="1" applyBorder="1" applyAlignment="1" applyProtection="1">
      <alignment horizontal="left" vertical="center"/>
      <protection locked="0"/>
    </xf>
    <xf numFmtId="0" fontId="74" fillId="19" borderId="11" xfId="0" applyFont="1" applyFill="1" applyBorder="1" applyAlignment="1" applyProtection="1">
      <alignment horizontal="left" vertical="center"/>
      <protection locked="0"/>
    </xf>
    <xf numFmtId="0" fontId="74" fillId="4" borderId="9" xfId="0" applyFont="1" applyFill="1" applyBorder="1" applyAlignment="1" applyProtection="1">
      <alignment horizontal="left" vertical="center"/>
      <protection locked="0"/>
    </xf>
    <xf numFmtId="0" fontId="74" fillId="4" borderId="10" xfId="0" applyFont="1" applyFill="1" applyBorder="1" applyAlignment="1" applyProtection="1">
      <alignment horizontal="left" vertical="center"/>
      <protection locked="0"/>
    </xf>
    <xf numFmtId="0" fontId="74" fillId="4" borderId="11" xfId="0" applyFont="1" applyFill="1" applyBorder="1" applyAlignment="1" applyProtection="1">
      <alignment horizontal="left" vertical="center"/>
      <protection locked="0"/>
    </xf>
    <xf numFmtId="0" fontId="74" fillId="18" borderId="9" xfId="0" applyFont="1" applyFill="1" applyBorder="1" applyAlignment="1" applyProtection="1">
      <alignment horizontal="left" vertical="center"/>
      <protection locked="0"/>
    </xf>
    <xf numFmtId="0" fontId="74" fillId="18" borderId="10" xfId="0" applyFont="1" applyFill="1" applyBorder="1" applyAlignment="1" applyProtection="1">
      <alignment horizontal="left" vertical="center"/>
      <protection locked="0"/>
    </xf>
    <xf numFmtId="0" fontId="74" fillId="18" borderId="11" xfId="0" applyFont="1" applyFill="1" applyBorder="1" applyAlignment="1" applyProtection="1">
      <alignment horizontal="left" vertical="center"/>
      <protection locked="0"/>
    </xf>
    <xf numFmtId="0" fontId="16" fillId="10" borderId="19" xfId="0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22" fillId="2" borderId="9" xfId="0" applyFont="1" applyFill="1" applyBorder="1" applyAlignment="1" applyProtection="1">
      <alignment horizontal="left" vertical="center"/>
      <protection locked="0"/>
    </xf>
    <xf numFmtId="0" fontId="22" fillId="2" borderId="10" xfId="0" applyFont="1" applyFill="1" applyBorder="1" applyAlignment="1" applyProtection="1">
      <alignment horizontal="left" vertical="center"/>
      <protection locked="0"/>
    </xf>
    <xf numFmtId="0" fontId="22" fillId="2" borderId="11" xfId="0" applyFont="1" applyFill="1" applyBorder="1" applyAlignment="1" applyProtection="1">
      <alignment horizontal="left" vertical="center"/>
      <protection locked="0"/>
    </xf>
    <xf numFmtId="175" fontId="22" fillId="2" borderId="9" xfId="0" applyNumberFormat="1" applyFont="1" applyFill="1" applyBorder="1" applyAlignment="1" applyProtection="1">
      <alignment horizontal="left" vertical="center"/>
      <protection locked="0"/>
    </xf>
    <xf numFmtId="175" fontId="22" fillId="2" borderId="10" xfId="0" applyNumberFormat="1" applyFont="1" applyFill="1" applyBorder="1" applyAlignment="1" applyProtection="1">
      <alignment horizontal="left" vertical="center"/>
      <protection locked="0"/>
    </xf>
    <xf numFmtId="175" fontId="22" fillId="2" borderId="11" xfId="0" applyNumberFormat="1" applyFont="1" applyFill="1" applyBorder="1" applyAlignment="1" applyProtection="1">
      <alignment horizontal="left" vertical="center"/>
      <protection locked="0"/>
    </xf>
    <xf numFmtId="0" fontId="37" fillId="10" borderId="9" xfId="0" applyFont="1" applyFill="1" applyBorder="1" applyAlignment="1">
      <alignment horizontal="left" vertical="center"/>
    </xf>
    <xf numFmtId="0" fontId="37" fillId="10" borderId="10" xfId="0" applyFont="1" applyFill="1" applyBorder="1" applyAlignment="1">
      <alignment horizontal="left" vertical="center"/>
    </xf>
    <xf numFmtId="0" fontId="37" fillId="10" borderId="11" xfId="0" applyFont="1" applyFill="1" applyBorder="1" applyAlignment="1">
      <alignment horizontal="left" vertical="center"/>
    </xf>
    <xf numFmtId="170" fontId="22" fillId="2" borderId="9" xfId="0" applyNumberFormat="1" applyFont="1" applyFill="1" applyBorder="1" applyAlignment="1" applyProtection="1">
      <alignment horizontal="left" vertical="center"/>
      <protection locked="0"/>
    </xf>
    <xf numFmtId="170" fontId="22" fillId="2" borderId="10" xfId="0" applyNumberFormat="1" applyFont="1" applyFill="1" applyBorder="1" applyAlignment="1" applyProtection="1">
      <alignment horizontal="left" vertical="center"/>
      <protection locked="0"/>
    </xf>
    <xf numFmtId="170" fontId="22" fillId="2" borderId="11" xfId="0" applyNumberFormat="1" applyFont="1" applyFill="1" applyBorder="1" applyAlignment="1" applyProtection="1">
      <alignment horizontal="left" vertical="center"/>
      <protection locked="0"/>
    </xf>
    <xf numFmtId="0" fontId="75" fillId="6" borderId="9" xfId="0" applyFont="1" applyFill="1" applyBorder="1" applyAlignment="1" applyProtection="1">
      <alignment horizontal="left" vertical="center" wrapText="1"/>
      <protection locked="0"/>
    </xf>
    <xf numFmtId="0" fontId="75" fillId="6" borderId="10" xfId="0" applyFont="1" applyFill="1" applyBorder="1" applyAlignment="1" applyProtection="1">
      <alignment horizontal="left" vertical="center" wrapText="1"/>
      <protection locked="0"/>
    </xf>
    <xf numFmtId="0" fontId="75" fillId="6" borderId="11" xfId="0" applyFont="1" applyFill="1" applyBorder="1" applyAlignment="1" applyProtection="1">
      <alignment horizontal="left" vertical="center" wrapText="1"/>
      <protection locked="0"/>
    </xf>
    <xf numFmtId="0" fontId="20" fillId="2" borderId="9" xfId="0" applyFont="1" applyFill="1" applyBorder="1" applyAlignment="1" applyProtection="1">
      <alignment vertical="center"/>
      <protection locked="0"/>
    </xf>
    <xf numFmtId="0" fontId="20" fillId="2" borderId="10" xfId="0" applyFont="1" applyFill="1" applyBorder="1" applyAlignment="1" applyProtection="1">
      <alignment vertical="center"/>
      <protection locked="0"/>
    </xf>
    <xf numFmtId="0" fontId="20" fillId="2" borderId="11" xfId="0" applyFont="1" applyFill="1" applyBorder="1" applyAlignment="1" applyProtection="1">
      <alignment vertical="center"/>
      <protection locked="0"/>
    </xf>
    <xf numFmtId="165" fontId="21" fillId="2" borderId="9" xfId="0" applyNumberFormat="1" applyFont="1" applyFill="1" applyBorder="1" applyAlignment="1" applyProtection="1">
      <alignment vertical="center"/>
      <protection locked="0"/>
    </xf>
    <xf numFmtId="165" fontId="21" fillId="2" borderId="10" xfId="0" applyNumberFormat="1" applyFont="1" applyFill="1" applyBorder="1" applyAlignment="1" applyProtection="1">
      <alignment vertical="center"/>
      <protection locked="0"/>
    </xf>
    <xf numFmtId="165" fontId="21" fillId="2" borderId="11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41" fillId="10" borderId="22" xfId="0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20" fillId="10" borderId="4" xfId="0" applyFont="1" applyFill="1" applyBorder="1" applyAlignment="1">
      <alignment horizontal="left"/>
    </xf>
    <xf numFmtId="0" fontId="20" fillId="10" borderId="0" xfId="0" applyFont="1" applyFill="1" applyAlignment="1">
      <alignment horizontal="left"/>
    </xf>
    <xf numFmtId="0" fontId="24" fillId="17" borderId="25" xfId="3" applyFont="1" applyFill="1" applyBorder="1" applyAlignment="1">
      <alignment horizontal="center" vertical="center"/>
    </xf>
    <xf numFmtId="0" fontId="24" fillId="17" borderId="2" xfId="3" applyFont="1" applyFill="1" applyBorder="1" applyAlignment="1">
      <alignment horizontal="center" vertical="center"/>
    </xf>
    <xf numFmtId="0" fontId="24" fillId="17" borderId="26" xfId="3" applyFont="1" applyFill="1" applyBorder="1" applyAlignment="1">
      <alignment horizontal="center" vertical="center"/>
    </xf>
    <xf numFmtId="0" fontId="20" fillId="2" borderId="28" xfId="3" applyFont="1" applyFill="1" applyBorder="1" applyAlignment="1">
      <alignment horizontal="center"/>
    </xf>
    <xf numFmtId="0" fontId="33" fillId="6" borderId="17" xfId="0" applyFont="1" applyFill="1" applyBorder="1" applyAlignment="1" applyProtection="1">
      <alignment horizontal="left" vertical="center"/>
      <protection locked="0"/>
    </xf>
    <xf numFmtId="0" fontId="33" fillId="6" borderId="17" xfId="0" applyFont="1" applyFill="1" applyBorder="1" applyAlignment="1" applyProtection="1">
      <alignment horizontal="center" vertical="center"/>
      <protection locked="0"/>
    </xf>
    <xf numFmtId="0" fontId="16" fillId="12" borderId="19" xfId="0" applyFont="1" applyFill="1" applyBorder="1" applyAlignment="1">
      <alignment horizontal="center" vertical="center"/>
    </xf>
    <xf numFmtId="0" fontId="16" fillId="12" borderId="20" xfId="0" applyFont="1" applyFill="1" applyBorder="1" applyAlignment="1">
      <alignment horizontal="center" vertical="center"/>
    </xf>
    <xf numFmtId="0" fontId="16" fillId="12" borderId="18" xfId="0" applyFont="1" applyFill="1" applyBorder="1" applyAlignment="1">
      <alignment horizontal="center" vertical="center"/>
    </xf>
    <xf numFmtId="0" fontId="29" fillId="13" borderId="19" xfId="0" applyFont="1" applyFill="1" applyBorder="1" applyAlignment="1">
      <alignment horizontal="center" vertical="center"/>
    </xf>
    <xf numFmtId="0" fontId="29" fillId="13" borderId="20" xfId="0" applyFont="1" applyFill="1" applyBorder="1" applyAlignment="1">
      <alignment horizontal="center" vertical="center"/>
    </xf>
    <xf numFmtId="0" fontId="29" fillId="13" borderId="18" xfId="0" applyFont="1" applyFill="1" applyBorder="1" applyAlignment="1">
      <alignment horizontal="center" vertical="center"/>
    </xf>
    <xf numFmtId="0" fontId="29" fillId="9" borderId="19" xfId="0" applyFont="1" applyFill="1" applyBorder="1" applyAlignment="1">
      <alignment horizontal="center" vertical="center"/>
    </xf>
    <xf numFmtId="0" fontId="29" fillId="9" borderId="20" xfId="0" applyFont="1" applyFill="1" applyBorder="1" applyAlignment="1">
      <alignment horizontal="center" vertical="center"/>
    </xf>
    <xf numFmtId="0" fontId="29" fillId="9" borderId="18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29" fillId="14" borderId="19" xfId="0" applyFont="1" applyFill="1" applyBorder="1" applyAlignment="1">
      <alignment horizontal="center" vertical="center"/>
    </xf>
    <xf numFmtId="0" fontId="29" fillId="14" borderId="20" xfId="0" applyFont="1" applyFill="1" applyBorder="1" applyAlignment="1">
      <alignment horizontal="center" vertical="center"/>
    </xf>
    <xf numFmtId="0" fontId="29" fillId="14" borderId="18" xfId="0" applyFont="1" applyFill="1" applyBorder="1" applyAlignment="1">
      <alignment horizontal="center" vertical="center"/>
    </xf>
    <xf numFmtId="0" fontId="29" fillId="15" borderId="19" xfId="0" applyFont="1" applyFill="1" applyBorder="1" applyAlignment="1">
      <alignment horizontal="center" vertical="center"/>
    </xf>
    <xf numFmtId="0" fontId="29" fillId="15" borderId="20" xfId="0" applyFont="1" applyFill="1" applyBorder="1" applyAlignment="1">
      <alignment horizontal="center" vertical="center"/>
    </xf>
    <xf numFmtId="0" fontId="29" fillId="15" borderId="18" xfId="0" applyFont="1" applyFill="1" applyBorder="1" applyAlignment="1">
      <alignment horizontal="center" vertical="center"/>
    </xf>
    <xf numFmtId="0" fontId="29" fillId="16" borderId="19" xfId="0" applyFont="1" applyFill="1" applyBorder="1" applyAlignment="1">
      <alignment horizontal="center" vertical="center"/>
    </xf>
    <xf numFmtId="0" fontId="29" fillId="16" borderId="20" xfId="0" applyFont="1" applyFill="1" applyBorder="1" applyAlignment="1">
      <alignment horizontal="center" vertical="center"/>
    </xf>
    <xf numFmtId="0" fontId="29" fillId="16" borderId="18" xfId="0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0" fontId="33" fillId="2" borderId="19" xfId="0" applyFont="1" applyFill="1" applyBorder="1" applyAlignment="1" applyProtection="1">
      <alignment horizontal="left" vertical="center" wrapText="1"/>
      <protection locked="0"/>
    </xf>
    <xf numFmtId="0" fontId="33" fillId="2" borderId="10" xfId="0" applyFont="1" applyFill="1" applyBorder="1" applyAlignment="1" applyProtection="1">
      <alignment horizontal="left" vertical="center" wrapText="1"/>
      <protection locked="0"/>
    </xf>
    <xf numFmtId="0" fontId="33" fillId="2" borderId="18" xfId="0" applyFont="1" applyFill="1" applyBorder="1" applyAlignment="1" applyProtection="1">
      <alignment horizontal="left" vertical="center" wrapText="1"/>
      <protection locked="0"/>
    </xf>
    <xf numFmtId="0" fontId="33" fillId="2" borderId="9" xfId="0" applyFont="1" applyFill="1" applyBorder="1" applyAlignment="1" applyProtection="1">
      <alignment horizontal="left" vertical="center" wrapText="1"/>
      <protection locked="0"/>
    </xf>
    <xf numFmtId="0" fontId="33" fillId="2" borderId="11" xfId="0" applyFont="1" applyFill="1" applyBorder="1" applyAlignment="1" applyProtection="1">
      <alignment horizontal="left" vertical="center" wrapText="1"/>
      <protection locked="0"/>
    </xf>
    <xf numFmtId="0" fontId="16" fillId="10" borderId="0" xfId="0" applyFont="1" applyFill="1" applyAlignment="1" applyProtection="1">
      <alignment horizontal="left" vertical="center"/>
      <protection hidden="1"/>
    </xf>
    <xf numFmtId="0" fontId="17" fillId="10" borderId="6" xfId="0" applyFont="1" applyFill="1" applyBorder="1" applyAlignment="1">
      <alignment horizontal="left" vertical="center"/>
    </xf>
    <xf numFmtId="0" fontId="17" fillId="10" borderId="22" xfId="0" applyFont="1" applyFill="1" applyBorder="1" applyAlignment="1">
      <alignment horizontal="left" vertical="center"/>
    </xf>
    <xf numFmtId="0" fontId="20" fillId="2" borderId="0" xfId="0" applyFont="1" applyFill="1" applyAlignment="1" applyProtection="1">
      <alignment horizontal="left" vertical="center"/>
      <protection hidden="1"/>
    </xf>
    <xf numFmtId="0" fontId="24" fillId="2" borderId="0" xfId="0" applyFont="1" applyFill="1" applyAlignment="1">
      <alignment horizontal="center" vertical="center"/>
    </xf>
    <xf numFmtId="0" fontId="40" fillId="10" borderId="19" xfId="0" applyFont="1" applyFill="1" applyBorder="1" applyAlignment="1">
      <alignment horizontal="center" vertical="center"/>
    </xf>
    <xf numFmtId="0" fontId="40" fillId="10" borderId="20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/>
    </xf>
    <xf numFmtId="0" fontId="40" fillId="10" borderId="20" xfId="0" applyFont="1" applyFill="1" applyBorder="1" applyAlignment="1">
      <alignment horizontal="left" vertical="center"/>
    </xf>
    <xf numFmtId="0" fontId="40" fillId="10" borderId="18" xfId="0" applyFont="1" applyFill="1" applyBorder="1" applyAlignment="1">
      <alignment horizontal="left" vertical="center"/>
    </xf>
    <xf numFmtId="0" fontId="40" fillId="10" borderId="20" xfId="0" applyFont="1" applyFill="1" applyBorder="1" applyAlignment="1">
      <alignment horizontal="right" vertical="center"/>
    </xf>
    <xf numFmtId="0" fontId="23" fillId="10" borderId="0" xfId="0" applyFont="1" applyFill="1" applyAlignment="1">
      <alignment horizontal="left" vertical="center"/>
    </xf>
    <xf numFmtId="0" fontId="33" fillId="10" borderId="9" xfId="0" applyFont="1" applyFill="1" applyBorder="1" applyAlignment="1">
      <alignment horizontal="left" vertical="center"/>
    </xf>
    <xf numFmtId="0" fontId="33" fillId="10" borderId="10" xfId="0" applyFont="1" applyFill="1" applyBorder="1" applyAlignment="1">
      <alignment horizontal="left" vertical="center"/>
    </xf>
    <xf numFmtId="0" fontId="33" fillId="10" borderId="11" xfId="0" applyFont="1" applyFill="1" applyBorder="1" applyAlignment="1">
      <alignment horizontal="left" vertical="center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20" fillId="10" borderId="0" xfId="0" applyFont="1" applyFill="1" applyAlignment="1">
      <alignment horizontal="left" vertical="center"/>
    </xf>
    <xf numFmtId="0" fontId="17" fillId="18" borderId="19" xfId="0" applyFont="1" applyFill="1" applyBorder="1" applyAlignment="1">
      <alignment horizontal="center" vertical="center"/>
    </xf>
    <xf numFmtId="0" fontId="17" fillId="18" borderId="20" xfId="0" applyFont="1" applyFill="1" applyBorder="1" applyAlignment="1">
      <alignment horizontal="center" vertical="center"/>
    </xf>
    <xf numFmtId="0" fontId="17" fillId="18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4" fillId="10" borderId="0" xfId="0" applyFont="1" applyFill="1" applyAlignment="1">
      <alignment horizontal="left" vertical="center" wrapText="1"/>
    </xf>
    <xf numFmtId="0" fontId="33" fillId="2" borderId="20" xfId="0" applyFont="1" applyFill="1" applyBorder="1" applyAlignment="1" applyProtection="1">
      <alignment horizontal="left" vertical="center" wrapText="1"/>
      <protection locked="0"/>
    </xf>
    <xf numFmtId="0" fontId="33" fillId="2" borderId="17" xfId="0" applyFont="1" applyFill="1" applyBorder="1" applyAlignment="1" applyProtection="1">
      <alignment horizontal="left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14" fillId="10" borderId="6" xfId="0" applyFont="1" applyFill="1" applyBorder="1" applyAlignment="1">
      <alignment horizontal="left" vertical="center"/>
    </xf>
    <xf numFmtId="0" fontId="14" fillId="10" borderId="22" xfId="0" applyFont="1" applyFill="1" applyBorder="1" applyAlignment="1">
      <alignment horizontal="left" vertical="center" wrapText="1"/>
    </xf>
    <xf numFmtId="0" fontId="36" fillId="10" borderId="0" xfId="0" applyFont="1" applyFill="1" applyAlignment="1">
      <alignment horizontal="left" vertical="center"/>
    </xf>
    <xf numFmtId="0" fontId="32" fillId="2" borderId="25" xfId="0" applyFont="1" applyFill="1" applyBorder="1" applyAlignment="1" applyProtection="1">
      <alignment horizontal="left" vertical="center" wrapText="1"/>
      <protection locked="0"/>
    </xf>
    <xf numFmtId="0" fontId="32" fillId="2" borderId="2" xfId="0" applyFont="1" applyFill="1" applyBorder="1" applyAlignment="1" applyProtection="1">
      <alignment horizontal="left" vertical="center" wrapText="1"/>
      <protection locked="0"/>
    </xf>
    <xf numFmtId="0" fontId="32" fillId="2" borderId="26" xfId="0" applyFont="1" applyFill="1" applyBorder="1" applyAlignment="1" applyProtection="1">
      <alignment horizontal="left" vertical="center" wrapText="1"/>
      <protection locked="0"/>
    </xf>
    <xf numFmtId="0" fontId="32" fillId="2" borderId="4" xfId="0" applyFont="1" applyFill="1" applyBorder="1" applyAlignment="1" applyProtection="1">
      <alignment horizontal="left" vertical="center" wrapText="1"/>
      <protection locked="0"/>
    </xf>
    <xf numFmtId="0" fontId="32" fillId="2" borderId="0" xfId="0" applyFont="1" applyFill="1" applyAlignment="1" applyProtection="1">
      <alignment horizontal="left" vertical="center" wrapText="1"/>
      <protection locked="0"/>
    </xf>
    <xf numFmtId="0" fontId="32" fillId="2" borderId="27" xfId="0" applyFont="1" applyFill="1" applyBorder="1" applyAlignment="1" applyProtection="1">
      <alignment horizontal="left" vertical="center" wrapText="1"/>
      <protection locked="0"/>
    </xf>
    <xf numFmtId="0" fontId="32" fillId="2" borderId="21" xfId="0" applyFont="1" applyFill="1" applyBorder="1" applyAlignment="1" applyProtection="1">
      <alignment horizontal="left" vertical="center" wrapText="1"/>
      <protection locked="0"/>
    </xf>
    <xf numFmtId="0" fontId="32" fillId="2" borderId="22" xfId="0" applyFont="1" applyFill="1" applyBorder="1" applyAlignment="1" applyProtection="1">
      <alignment horizontal="left" vertical="center" wrapText="1"/>
      <protection locked="0"/>
    </xf>
    <xf numFmtId="0" fontId="32" fillId="2" borderId="23" xfId="0" applyFont="1" applyFill="1" applyBorder="1" applyAlignment="1" applyProtection="1">
      <alignment horizontal="left" vertical="center" wrapText="1"/>
      <protection locked="0"/>
    </xf>
    <xf numFmtId="0" fontId="14" fillId="10" borderId="22" xfId="0" applyFont="1" applyFill="1" applyBorder="1" applyAlignment="1">
      <alignment horizontal="left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47" fillId="10" borderId="0" xfId="0" applyFont="1" applyFill="1" applyAlignment="1">
      <alignment horizontal="left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6" fillId="20" borderId="19" xfId="0" applyFont="1" applyFill="1" applyBorder="1" applyAlignment="1">
      <alignment horizontal="center" vertical="center"/>
    </xf>
    <xf numFmtId="0" fontId="16" fillId="20" borderId="20" xfId="0" applyFont="1" applyFill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2" fillId="10" borderId="0" xfId="0" applyFont="1" applyFill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6" fillId="19" borderId="19" xfId="0" applyFont="1" applyFill="1" applyBorder="1" applyAlignment="1">
      <alignment horizontal="center" vertical="center"/>
    </xf>
    <xf numFmtId="0" fontId="16" fillId="19" borderId="20" xfId="0" applyFont="1" applyFill="1" applyBorder="1" applyAlignment="1">
      <alignment horizontal="center" vertical="center"/>
    </xf>
    <xf numFmtId="0" fontId="16" fillId="19" borderId="18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1" fontId="13" fillId="2" borderId="0" xfId="0" applyNumberFormat="1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168" fontId="43" fillId="2" borderId="0" xfId="0" applyNumberFormat="1" applyFont="1" applyFill="1" applyAlignment="1">
      <alignment horizontal="center" vertical="center"/>
    </xf>
    <xf numFmtId="0" fontId="43" fillId="2" borderId="0" xfId="0" applyFont="1" applyFill="1" applyAlignment="1">
      <alignment horizontal="right" vertical="center"/>
    </xf>
    <xf numFmtId="169" fontId="19" fillId="2" borderId="0" xfId="6" applyNumberFormat="1" applyFont="1" applyFill="1" applyBorder="1" applyAlignment="1">
      <alignment horizontal="center" vertical="center"/>
    </xf>
    <xf numFmtId="168" fontId="19" fillId="2" borderId="54" xfId="0" applyNumberFormat="1" applyFont="1" applyFill="1" applyBorder="1" applyAlignment="1">
      <alignment horizontal="center" vertical="center"/>
    </xf>
    <xf numFmtId="168" fontId="13" fillId="2" borderId="54" xfId="0" applyNumberFormat="1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3" fillId="2" borderId="47" xfId="0" applyFont="1" applyFill="1" applyBorder="1" applyAlignment="1">
      <alignment horizontal="left" vertical="center"/>
    </xf>
    <xf numFmtId="0" fontId="19" fillId="2" borderId="41" xfId="0" applyFont="1" applyFill="1" applyBorder="1" applyAlignment="1">
      <alignment horizontal="left" vertical="center"/>
    </xf>
    <xf numFmtId="0" fontId="19" fillId="2" borderId="42" xfId="0" applyFont="1" applyFill="1" applyBorder="1" applyAlignment="1">
      <alignment horizontal="left" vertical="center"/>
    </xf>
    <xf numFmtId="0" fontId="19" fillId="2" borderId="44" xfId="0" applyFont="1" applyFill="1" applyBorder="1" applyAlignment="1">
      <alignment horizontal="left" vertical="center"/>
    </xf>
    <xf numFmtId="0" fontId="19" fillId="2" borderId="46" xfId="0" applyFont="1" applyFill="1" applyBorder="1" applyAlignment="1">
      <alignment horizontal="left" vertical="center"/>
    </xf>
    <xf numFmtId="0" fontId="19" fillId="2" borderId="47" xfId="0" applyFont="1" applyFill="1" applyBorder="1" applyAlignment="1">
      <alignment horizontal="left" vertical="center"/>
    </xf>
    <xf numFmtId="165" fontId="13" fillId="2" borderId="0" xfId="0" applyNumberFormat="1" applyFont="1" applyFill="1" applyAlignment="1">
      <alignment horizontal="left"/>
    </xf>
    <xf numFmtId="165" fontId="13" fillId="2" borderId="45" xfId="0" applyNumberFormat="1" applyFont="1" applyFill="1" applyBorder="1" applyAlignment="1">
      <alignment horizontal="left"/>
    </xf>
    <xf numFmtId="14" fontId="13" fillId="2" borderId="47" xfId="0" applyNumberFormat="1" applyFont="1" applyFill="1" applyBorder="1" applyAlignment="1">
      <alignment horizontal="left" vertical="center"/>
    </xf>
    <xf numFmtId="14" fontId="13" fillId="2" borderId="48" xfId="0" applyNumberFormat="1" applyFont="1" applyFill="1" applyBorder="1" applyAlignment="1">
      <alignment horizontal="left" vertical="center"/>
    </xf>
    <xf numFmtId="0" fontId="13" fillId="2" borderId="42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170" fontId="13" fillId="2" borderId="0" xfId="0" applyNumberFormat="1" applyFont="1" applyFill="1" applyAlignment="1">
      <alignment horizontal="left" vertical="center"/>
    </xf>
    <xf numFmtId="170" fontId="13" fillId="2" borderId="45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168" fontId="11" fillId="2" borderId="0" xfId="0" applyNumberFormat="1" applyFont="1" applyFill="1" applyAlignment="1">
      <alignment horizontal="center" vertical="center"/>
    </xf>
    <xf numFmtId="168" fontId="10" fillId="2" borderId="0" xfId="0" applyNumberFormat="1" applyFont="1" applyFill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170" fontId="48" fillId="2" borderId="0" xfId="7" applyNumberFormat="1" applyFill="1" applyAlignment="1">
      <alignment horizontal="left"/>
    </xf>
    <xf numFmtId="0" fontId="50" fillId="2" borderId="0" xfId="7" applyFont="1" applyFill="1" applyAlignment="1">
      <alignment horizontal="left"/>
    </xf>
    <xf numFmtId="14" fontId="48" fillId="2" borderId="19" xfId="7" applyNumberFormat="1" applyFill="1" applyBorder="1" applyAlignment="1">
      <alignment horizontal="center"/>
    </xf>
    <xf numFmtId="14" fontId="48" fillId="2" borderId="20" xfId="7" applyNumberFormat="1" applyFill="1" applyBorder="1" applyAlignment="1">
      <alignment horizontal="center"/>
    </xf>
    <xf numFmtId="14" fontId="48" fillId="2" borderId="18" xfId="7" applyNumberFormat="1" applyFill="1" applyBorder="1" applyAlignment="1">
      <alignment horizontal="center"/>
    </xf>
    <xf numFmtId="171" fontId="48" fillId="21" borderId="0" xfId="7" applyNumberFormat="1" applyFill="1" applyAlignment="1">
      <alignment horizontal="center"/>
    </xf>
    <xf numFmtId="1" fontId="53" fillId="2" borderId="0" xfId="7" applyNumberFormat="1" applyFont="1" applyFill="1" applyAlignment="1">
      <alignment horizontal="left" vertical="center"/>
    </xf>
    <xf numFmtId="1" fontId="18" fillId="2" borderId="0" xfId="7" applyNumberFormat="1" applyFont="1" applyFill="1" applyAlignment="1">
      <alignment horizontal="left" vertical="center"/>
    </xf>
    <xf numFmtId="0" fontId="48" fillId="2" borderId="19" xfId="7" applyFill="1" applyBorder="1" applyAlignment="1">
      <alignment horizontal="center"/>
    </xf>
    <xf numFmtId="0" fontId="48" fillId="2" borderId="20" xfId="7" applyFill="1" applyBorder="1" applyAlignment="1">
      <alignment horizontal="center"/>
    </xf>
    <xf numFmtId="0" fontId="48" fillId="2" borderId="18" xfId="7" applyFill="1" applyBorder="1" applyAlignment="1">
      <alignment horizontal="center"/>
    </xf>
    <xf numFmtId="0" fontId="48" fillId="2" borderId="0" xfId="7" applyFill="1" applyAlignment="1">
      <alignment horizontal="center" vertical="center"/>
    </xf>
    <xf numFmtId="0" fontId="48" fillId="2" borderId="0" xfId="7" applyFill="1" applyAlignment="1">
      <alignment horizontal="center" vertical="center" wrapText="1"/>
    </xf>
    <xf numFmtId="49" fontId="48" fillId="2" borderId="0" xfId="7" applyNumberFormat="1" applyFill="1" applyAlignment="1">
      <alignment horizontal="center" vertical="center" wrapText="1"/>
    </xf>
    <xf numFmtId="2" fontId="54" fillId="2" borderId="0" xfId="7" applyNumberFormat="1" applyFont="1" applyFill="1" applyAlignment="1">
      <alignment horizontal="right" indent="1"/>
    </xf>
    <xf numFmtId="0" fontId="54" fillId="2" borderId="0" xfId="7" applyFont="1" applyFill="1" applyAlignment="1">
      <alignment horizontal="right" indent="1"/>
    </xf>
    <xf numFmtId="174" fontId="54" fillId="2" borderId="0" xfId="7" applyNumberFormat="1" applyFont="1" applyFill="1" applyAlignment="1">
      <alignment horizontal="right" indent="1"/>
    </xf>
    <xf numFmtId="4" fontId="54" fillId="2" borderId="0" xfId="7" applyNumberFormat="1" applyFont="1" applyFill="1" applyAlignment="1">
      <alignment horizontal="right" indent="1"/>
    </xf>
    <xf numFmtId="0" fontId="54" fillId="2" borderId="0" xfId="7" applyFont="1" applyFill="1" applyAlignment="1">
      <alignment horizontal="left"/>
    </xf>
    <xf numFmtId="0" fontId="54" fillId="2" borderId="0" xfId="7" applyFont="1" applyFill="1"/>
    <xf numFmtId="0" fontId="52" fillId="2" borderId="0" xfId="7" applyFont="1" applyFill="1" applyAlignment="1">
      <alignment horizontal="center"/>
    </xf>
    <xf numFmtId="4" fontId="49" fillId="2" borderId="54" xfId="7" applyNumberFormat="1" applyFont="1" applyFill="1" applyBorder="1" applyAlignment="1">
      <alignment horizontal="center"/>
    </xf>
    <xf numFmtId="0" fontId="48" fillId="2" borderId="0" xfId="7" applyFill="1" applyAlignment="1">
      <alignment horizontal="right"/>
    </xf>
    <xf numFmtId="49" fontId="48" fillId="2" borderId="0" xfId="7" applyNumberFormat="1" applyFill="1" applyAlignment="1">
      <alignment horizontal="center"/>
    </xf>
    <xf numFmtId="0" fontId="48" fillId="2" borderId="0" xfId="7" applyFill="1" applyAlignment="1">
      <alignment horizontal="center"/>
    </xf>
    <xf numFmtId="0" fontId="48" fillId="2" borderId="0" xfId="7" applyFill="1"/>
    <xf numFmtId="0" fontId="48" fillId="2" borderId="0" xfId="7" applyFill="1" applyAlignment="1">
      <alignment horizontal="right" indent="1"/>
    </xf>
    <xf numFmtId="4" fontId="48" fillId="2" borderId="0" xfId="7" applyNumberFormat="1" applyFill="1" applyAlignment="1">
      <alignment horizontal="right" indent="1"/>
    </xf>
    <xf numFmtId="170" fontId="12" fillId="2" borderId="6" xfId="0" applyNumberFormat="1" applyFont="1" applyFill="1" applyBorder="1" applyAlignment="1">
      <alignment horizontal="left"/>
    </xf>
    <xf numFmtId="170" fontId="12" fillId="2" borderId="23" xfId="0" applyNumberFormat="1" applyFont="1" applyFill="1" applyBorder="1" applyAlignment="1">
      <alignment horizontal="left"/>
    </xf>
    <xf numFmtId="1" fontId="11" fillId="2" borderId="0" xfId="0" applyNumberFormat="1" applyFont="1" applyFill="1" applyAlignment="1">
      <alignment horizontal="center"/>
    </xf>
    <xf numFmtId="1" fontId="11" fillId="2" borderId="27" xfId="0" applyNumberFormat="1" applyFont="1" applyFill="1" applyBorder="1" applyAlignment="1">
      <alignment horizontal="center"/>
    </xf>
    <xf numFmtId="0" fontId="4" fillId="2" borderId="0" xfId="3" applyFont="1" applyFill="1" applyAlignment="1">
      <alignment horizontal="right"/>
    </xf>
    <xf numFmtId="1" fontId="76" fillId="2" borderId="0" xfId="0" applyNumberFormat="1" applyFont="1" applyFill="1" applyAlignment="1">
      <alignment horizontal="left"/>
    </xf>
    <xf numFmtId="1" fontId="76" fillId="2" borderId="27" xfId="0" applyNumberFormat="1" applyFont="1" applyFill="1" applyBorder="1" applyAlignment="1">
      <alignment horizontal="left"/>
    </xf>
    <xf numFmtId="0" fontId="58" fillId="2" borderId="25" xfId="10" quotePrefix="1" applyFont="1" applyFill="1" applyBorder="1" applyAlignment="1">
      <alignment horizontal="left" vertical="top" wrapText="1"/>
    </xf>
    <xf numFmtId="0" fontId="59" fillId="2" borderId="2" xfId="7" applyFont="1" applyFill="1" applyBorder="1" applyAlignment="1">
      <alignment horizontal="left" wrapText="1"/>
    </xf>
    <xf numFmtId="0" fontId="59" fillId="2" borderId="24" xfId="7" applyFont="1" applyFill="1" applyBorder="1" applyAlignment="1">
      <alignment horizontal="left" wrapText="1"/>
    </xf>
    <xf numFmtId="0" fontId="59" fillId="2" borderId="0" xfId="7" applyFont="1" applyFill="1" applyAlignment="1">
      <alignment horizontal="left" wrapText="1"/>
    </xf>
    <xf numFmtId="0" fontId="58" fillId="2" borderId="24" xfId="11" quotePrefix="1" applyFont="1" applyFill="1" applyBorder="1" applyAlignment="1">
      <alignment horizontal="left" vertical="top" wrapText="1"/>
    </xf>
    <xf numFmtId="0" fontId="58" fillId="2" borderId="2" xfId="12" quotePrefix="1" applyFont="1" applyFill="1" applyBorder="1" applyAlignment="1">
      <alignment horizontal="left" vertical="top" wrapText="1"/>
    </xf>
    <xf numFmtId="0" fontId="59" fillId="2" borderId="26" xfId="7" applyFont="1" applyFill="1" applyBorder="1" applyAlignment="1">
      <alignment horizontal="left" wrapText="1"/>
    </xf>
    <xf numFmtId="0" fontId="58" fillId="2" borderId="0" xfId="11" quotePrefix="1" applyFont="1" applyFill="1" applyAlignment="1">
      <alignment horizontal="left" vertical="top" wrapText="1"/>
    </xf>
    <xf numFmtId="0" fontId="58" fillId="2" borderId="0" xfId="13" quotePrefix="1" applyFont="1" applyFill="1" applyAlignment="1">
      <alignment horizontal="left" vertical="top" wrapText="1"/>
    </xf>
    <xf numFmtId="0" fontId="58" fillId="2" borderId="24" xfId="14" quotePrefix="1" applyFont="1" applyFill="1" applyBorder="1" applyAlignment="1">
      <alignment horizontal="left" vertical="top" wrapText="1"/>
    </xf>
    <xf numFmtId="0" fontId="59" fillId="2" borderId="21" xfId="7" applyFont="1" applyFill="1" applyBorder="1" applyAlignment="1">
      <alignment horizontal="left" wrapText="1"/>
    </xf>
    <xf numFmtId="0" fontId="59" fillId="2" borderId="6" xfId="7" applyFont="1" applyFill="1" applyBorder="1" applyAlignment="1">
      <alignment horizontal="left" wrapText="1"/>
    </xf>
    <xf numFmtId="0" fontId="62" fillId="2" borderId="0" xfId="15" quotePrefix="1" applyFont="1" applyFill="1" applyAlignment="1">
      <alignment horizontal="left" vertical="center" wrapText="1"/>
    </xf>
    <xf numFmtId="0" fontId="58" fillId="2" borderId="0" xfId="16" quotePrefix="1" applyFont="1" applyFill="1" applyAlignment="1">
      <alignment horizontal="left" vertical="top" wrapText="1"/>
    </xf>
    <xf numFmtId="0" fontId="59" fillId="2" borderId="27" xfId="7" applyFont="1" applyFill="1" applyBorder="1" applyAlignment="1">
      <alignment horizontal="left" wrapText="1"/>
    </xf>
    <xf numFmtId="0" fontId="59" fillId="2" borderId="23" xfId="7" applyFont="1" applyFill="1" applyBorder="1" applyAlignment="1">
      <alignment horizontal="left" wrapText="1"/>
    </xf>
    <xf numFmtId="0" fontId="62" fillId="2" borderId="0" xfId="17" quotePrefix="1" applyFont="1" applyFill="1" applyAlignment="1">
      <alignment horizontal="center" vertical="top" wrapText="1"/>
    </xf>
    <xf numFmtId="171" fontId="64" fillId="2" borderId="0" xfId="7" applyNumberFormat="1" applyFont="1" applyFill="1" applyAlignment="1">
      <alignment horizontal="left" wrapText="1"/>
    </xf>
    <xf numFmtId="0" fontId="58" fillId="2" borderId="0" xfId="13" quotePrefix="1" applyFont="1" applyFill="1" applyAlignment="1">
      <alignment horizontal="right" vertical="top" wrapText="1"/>
    </xf>
    <xf numFmtId="0" fontId="65" fillId="2" borderId="0" xfId="18" quotePrefix="1" applyFont="1" applyFill="1" applyAlignment="1">
      <alignment horizontal="left" vertical="top" wrapText="1"/>
    </xf>
    <xf numFmtId="0" fontId="66" fillId="2" borderId="0" xfId="7" applyFont="1" applyFill="1" applyAlignment="1">
      <alignment horizontal="left" wrapText="1"/>
    </xf>
    <xf numFmtId="0" fontId="58" fillId="2" borderId="0" xfId="19" quotePrefix="1" applyFont="1" applyFill="1" applyAlignment="1">
      <alignment horizontal="left" vertical="top" wrapText="1"/>
    </xf>
    <xf numFmtId="0" fontId="58" fillId="2" borderId="0" xfId="20" quotePrefix="1" applyFont="1" applyFill="1" applyAlignment="1">
      <alignment horizontal="left" vertical="top" wrapText="1"/>
    </xf>
    <xf numFmtId="0" fontId="62" fillId="2" borderId="0" xfId="21" quotePrefix="1" applyFont="1" applyFill="1" applyAlignment="1">
      <alignment horizontal="left" vertical="top" wrapText="1"/>
    </xf>
    <xf numFmtId="0" fontId="58" fillId="2" borderId="0" xfId="22" quotePrefix="1" applyFont="1" applyFill="1" applyAlignment="1">
      <alignment horizontal="left" vertical="top" wrapText="1"/>
    </xf>
    <xf numFmtId="0" fontId="59" fillId="2" borderId="0" xfId="7" applyFont="1" applyFill="1" applyAlignment="1">
      <alignment horizontal="left" vertical="top" wrapText="1"/>
    </xf>
    <xf numFmtId="0" fontId="69" fillId="2" borderId="0" xfId="7" applyFont="1" applyFill="1" applyAlignment="1">
      <alignment horizontal="left" vertical="center" wrapText="1"/>
    </xf>
    <xf numFmtId="0" fontId="62" fillId="2" borderId="0" xfId="18" quotePrefix="1" applyFont="1" applyFill="1" applyAlignment="1">
      <alignment horizontal="left" vertical="top" wrapText="1"/>
    </xf>
    <xf numFmtId="0" fontId="58" fillId="2" borderId="6" xfId="13" quotePrefix="1" applyFont="1" applyFill="1" applyBorder="1" applyAlignment="1">
      <alignment horizontal="left" vertical="top" wrapText="1"/>
    </xf>
    <xf numFmtId="0" fontId="58" fillId="2" borderId="6" xfId="19" quotePrefix="1" applyFont="1" applyFill="1" applyBorder="1" applyAlignment="1">
      <alignment horizontal="left" vertical="top" wrapText="1"/>
    </xf>
    <xf numFmtId="0" fontId="58" fillId="2" borderId="0" xfId="12" quotePrefix="1" applyFont="1" applyFill="1" applyAlignment="1">
      <alignment horizontal="left" vertical="top" wrapText="1"/>
    </xf>
    <xf numFmtId="0" fontId="59" fillId="2" borderId="56" xfId="7" applyFont="1" applyFill="1" applyBorder="1" applyAlignment="1">
      <alignment horizontal="left" wrapText="1"/>
    </xf>
    <xf numFmtId="0" fontId="68" fillId="2" borderId="0" xfId="13" quotePrefix="1" applyFont="1" applyFill="1" applyAlignment="1">
      <alignment horizontal="left" vertical="top" wrapText="1"/>
    </xf>
    <xf numFmtId="0" fontId="52" fillId="2" borderId="0" xfId="7" applyFont="1" applyFill="1" applyAlignment="1">
      <alignment horizontal="left" wrapText="1"/>
    </xf>
    <xf numFmtId="0" fontId="58" fillId="2" borderId="0" xfId="18" quotePrefix="1" applyFont="1" applyFill="1" applyAlignment="1">
      <alignment horizontal="left" vertical="center" wrapText="1"/>
    </xf>
    <xf numFmtId="0" fontId="59" fillId="2" borderId="56" xfId="7" applyFont="1" applyFill="1" applyBorder="1" applyAlignment="1">
      <alignment horizontal="left" vertical="top" wrapText="1"/>
    </xf>
    <xf numFmtId="0" fontId="62" fillId="2" borderId="0" xfId="18" quotePrefix="1" applyFont="1" applyFill="1" applyAlignment="1">
      <alignment horizontal="left" vertical="center" wrapText="1"/>
    </xf>
    <xf numFmtId="0" fontId="59" fillId="2" borderId="0" xfId="7" applyFont="1" applyFill="1" applyAlignment="1">
      <alignment horizontal="left" vertical="center" wrapText="1"/>
    </xf>
    <xf numFmtId="0" fontId="62" fillId="2" borderId="0" xfId="13" quotePrefix="1" applyFont="1" applyFill="1" applyAlignment="1">
      <alignment horizontal="left" vertical="top" wrapText="1"/>
    </xf>
    <xf numFmtId="0" fontId="64" fillId="2" borderId="0" xfId="7" applyFont="1" applyFill="1" applyAlignment="1">
      <alignment horizontal="left" vertical="top" wrapText="1"/>
    </xf>
    <xf numFmtId="0" fontId="59" fillId="2" borderId="6" xfId="7" applyFont="1" applyFill="1" applyBorder="1" applyAlignment="1">
      <alignment horizontal="left" vertical="top" wrapText="1"/>
    </xf>
    <xf numFmtId="0" fontId="58" fillId="2" borderId="25" xfId="12" quotePrefix="1" applyFont="1" applyFill="1" applyBorder="1" applyAlignment="1">
      <alignment horizontal="left" vertical="top" wrapText="1"/>
    </xf>
    <xf numFmtId="0" fontId="59" fillId="2" borderId="2" xfId="7" applyFont="1" applyFill="1" applyBorder="1" applyAlignment="1">
      <alignment horizontal="left" vertical="top" wrapText="1"/>
    </xf>
    <xf numFmtId="0" fontId="59" fillId="2" borderId="26" xfId="7" applyFont="1" applyFill="1" applyBorder="1" applyAlignment="1">
      <alignment horizontal="left" vertical="top" wrapText="1"/>
    </xf>
    <xf numFmtId="0" fontId="59" fillId="2" borderId="24" xfId="7" applyFont="1" applyFill="1" applyBorder="1" applyAlignment="1">
      <alignment horizontal="left" vertical="top" wrapText="1"/>
    </xf>
    <xf numFmtId="0" fontId="59" fillId="2" borderId="27" xfId="7" applyFont="1" applyFill="1" applyBorder="1" applyAlignment="1">
      <alignment horizontal="left" vertical="top" wrapText="1"/>
    </xf>
    <xf numFmtId="0" fontId="58" fillId="2" borderId="0" xfId="13" quotePrefix="1" applyFont="1" applyFill="1" applyAlignment="1">
      <alignment horizontal="left" vertical="center" wrapText="1"/>
    </xf>
    <xf numFmtId="170" fontId="59" fillId="2" borderId="0" xfId="7" applyNumberFormat="1" applyFont="1" applyFill="1" applyAlignment="1">
      <alignment horizontal="left" vertical="center" wrapText="1"/>
    </xf>
    <xf numFmtId="0" fontId="70" fillId="2" borderId="0" xfId="23" quotePrefix="1" applyFont="1" applyFill="1" applyAlignment="1">
      <alignment horizontal="left" vertical="top" wrapText="1"/>
    </xf>
    <xf numFmtId="0" fontId="58" fillId="2" borderId="27" xfId="13" quotePrefix="1" applyFont="1" applyFill="1" applyBorder="1" applyAlignment="1">
      <alignment horizontal="left" vertical="top" wrapText="1"/>
    </xf>
    <xf numFmtId="0" fontId="70" fillId="2" borderId="0" xfId="23" quotePrefix="1" applyFont="1" applyFill="1" applyAlignment="1">
      <alignment horizontal="left" vertical="center" wrapText="1"/>
    </xf>
    <xf numFmtId="0" fontId="62" fillId="2" borderId="0" xfId="13" quotePrefix="1" applyFont="1" applyFill="1" applyAlignment="1">
      <alignment horizontal="left" vertical="center" wrapText="1"/>
    </xf>
    <xf numFmtId="0" fontId="58" fillId="2" borderId="0" xfId="24" quotePrefix="1" applyFont="1" applyFill="1" applyAlignment="1">
      <alignment horizontal="left" vertical="top" wrapText="1"/>
    </xf>
    <xf numFmtId="0" fontId="59" fillId="2" borderId="0" xfId="7" applyFont="1" applyFill="1" applyAlignment="1">
      <alignment wrapText="1"/>
    </xf>
    <xf numFmtId="0" fontId="59" fillId="2" borderId="6" xfId="7" applyFont="1" applyFill="1" applyBorder="1" applyAlignment="1">
      <alignment wrapText="1"/>
    </xf>
    <xf numFmtId="0" fontId="58" fillId="2" borderId="24" xfId="29" quotePrefix="1" applyFont="1" applyFill="1" applyBorder="1" applyAlignment="1">
      <alignment horizontal="left" vertical="top" wrapText="1"/>
    </xf>
    <xf numFmtId="0" fontId="59" fillId="2" borderId="21" xfId="7" applyFont="1" applyFill="1" applyBorder="1" applyAlignment="1">
      <alignment wrapText="1"/>
    </xf>
    <xf numFmtId="0" fontId="58" fillId="2" borderId="27" xfId="20" quotePrefix="1" applyFont="1" applyFill="1" applyBorder="1" applyAlignment="1">
      <alignment horizontal="left" vertical="top" wrapText="1"/>
    </xf>
    <xf numFmtId="0" fontId="59" fillId="2" borderId="23" xfId="7" applyFont="1" applyFill="1" applyBorder="1" applyAlignment="1">
      <alignment wrapText="1"/>
    </xf>
    <xf numFmtId="14" fontId="58" fillId="2" borderId="0" xfId="27" applyNumberFormat="1" applyFont="1" applyFill="1" applyAlignment="1">
      <alignment horizontal="left" vertical="top" wrapText="1"/>
    </xf>
    <xf numFmtId="0" fontId="58" fillId="2" borderId="25" xfId="13" quotePrefix="1" applyFont="1" applyFill="1" applyBorder="1" applyAlignment="1">
      <alignment horizontal="left" vertical="top" wrapText="1"/>
    </xf>
    <xf numFmtId="0" fontId="58" fillId="2" borderId="2" xfId="20" quotePrefix="1" applyFont="1" applyFill="1" applyBorder="1" applyAlignment="1">
      <alignment horizontal="left" vertical="top" wrapText="1"/>
    </xf>
    <xf numFmtId="0" fontId="59" fillId="2" borderId="57" xfId="7" applyFont="1" applyFill="1" applyBorder="1" applyAlignment="1">
      <alignment horizontal="left" vertical="top" wrapText="1"/>
    </xf>
    <xf numFmtId="14" fontId="62" fillId="2" borderId="0" xfId="26" applyNumberFormat="1" applyFont="1" applyFill="1" applyAlignment="1">
      <alignment horizontal="left" vertical="top" wrapText="1"/>
    </xf>
    <xf numFmtId="0" fontId="58" fillId="2" borderId="0" xfId="25" quotePrefix="1" applyFont="1" applyFill="1" applyAlignment="1">
      <alignment horizontal="left" vertical="top" wrapText="1"/>
    </xf>
    <xf numFmtId="0" fontId="62" fillId="2" borderId="28" xfId="32" quotePrefix="1" applyFont="1" applyFill="1" applyBorder="1" applyAlignment="1">
      <alignment horizontal="right" vertical="center" wrapText="1"/>
    </xf>
    <xf numFmtId="0" fontId="59" fillId="2" borderId="28" xfId="7" applyFont="1" applyFill="1" applyBorder="1" applyAlignment="1">
      <alignment wrapText="1"/>
    </xf>
    <xf numFmtId="0" fontId="58" fillId="2" borderId="24" xfId="30" quotePrefix="1" applyFont="1" applyFill="1" applyBorder="1" applyAlignment="1">
      <alignment horizontal="left" vertical="top" wrapText="1"/>
    </xf>
    <xf numFmtId="0" fontId="59" fillId="2" borderId="24" xfId="7" applyFont="1" applyFill="1" applyBorder="1" applyAlignment="1">
      <alignment wrapText="1"/>
    </xf>
    <xf numFmtId="0" fontId="58" fillId="2" borderId="0" xfId="33" quotePrefix="1" applyFont="1" applyFill="1" applyAlignment="1">
      <alignment horizontal="left" vertical="center" wrapText="1"/>
    </xf>
    <xf numFmtId="0" fontId="59" fillId="2" borderId="0" xfId="7" applyFont="1" applyFill="1" applyAlignment="1">
      <alignment vertical="center" wrapText="1"/>
    </xf>
    <xf numFmtId="0" fontId="58" fillId="2" borderId="0" xfId="34" quotePrefix="1" applyFont="1" applyFill="1" applyAlignment="1">
      <alignment horizontal="right" vertical="center" wrapText="1"/>
    </xf>
    <xf numFmtId="0" fontId="59" fillId="2" borderId="0" xfId="7" applyFont="1" applyFill="1" applyAlignment="1">
      <alignment horizontal="right" vertical="center" wrapText="1"/>
    </xf>
    <xf numFmtId="0" fontId="58" fillId="2" borderId="0" xfId="12" quotePrefix="1" applyFont="1" applyFill="1" applyAlignment="1">
      <alignment horizontal="left" vertical="center" wrapText="1"/>
    </xf>
    <xf numFmtId="0" fontId="58" fillId="2" borderId="0" xfId="35" quotePrefix="1" applyFont="1" applyFill="1" applyAlignment="1">
      <alignment horizontal="center" vertical="center" wrapText="1"/>
    </xf>
    <xf numFmtId="0" fontId="58" fillId="2" borderId="0" xfId="36" quotePrefix="1" applyFont="1" applyFill="1" applyAlignment="1">
      <alignment horizontal="right" vertical="center" wrapText="1"/>
    </xf>
    <xf numFmtId="0" fontId="62" fillId="2" borderId="28" xfId="31" quotePrefix="1" applyFont="1" applyFill="1" applyBorder="1" applyAlignment="1">
      <alignment horizontal="left" vertical="center" wrapText="1"/>
    </xf>
    <xf numFmtId="0" fontId="58" fillId="2" borderId="28" xfId="12" quotePrefix="1" applyFont="1" applyFill="1" applyBorder="1" applyAlignment="1">
      <alignment horizontal="left" vertical="top" wrapText="1"/>
    </xf>
    <xf numFmtId="0" fontId="62" fillId="2" borderId="28" xfId="32" quotePrefix="1" applyFont="1" applyFill="1" applyBorder="1" applyAlignment="1">
      <alignment horizontal="center" vertical="center" wrapText="1"/>
    </xf>
    <xf numFmtId="0" fontId="62" fillId="2" borderId="0" xfId="32" quotePrefix="1" applyFont="1" applyFill="1" applyAlignment="1">
      <alignment horizontal="center" vertical="center" wrapText="1"/>
    </xf>
    <xf numFmtId="164" fontId="58" fillId="2" borderId="0" xfId="37" applyFont="1" applyFill="1" applyBorder="1" applyAlignment="1">
      <alignment horizontal="right" vertical="center" wrapText="1"/>
    </xf>
    <xf numFmtId="164" fontId="59" fillId="2" borderId="0" xfId="37" applyFont="1" applyFill="1" applyBorder="1" applyAlignment="1">
      <alignment vertical="center" wrapText="1"/>
    </xf>
    <xf numFmtId="0" fontId="58" fillId="2" borderId="0" xfId="19" quotePrefix="1" applyFont="1" applyFill="1" applyAlignment="1">
      <alignment horizontal="right" vertical="center" wrapText="1"/>
    </xf>
    <xf numFmtId="168" fontId="58" fillId="2" borderId="0" xfId="19" quotePrefix="1" applyNumberFormat="1" applyFont="1" applyFill="1" applyAlignment="1">
      <alignment horizontal="center" vertical="center" wrapText="1"/>
    </xf>
    <xf numFmtId="0" fontId="59" fillId="2" borderId="0" xfId="7" applyFont="1" applyFill="1" applyAlignment="1">
      <alignment horizontal="right" wrapText="1"/>
    </xf>
    <xf numFmtId="168" fontId="59" fillId="2" borderId="0" xfId="7" applyNumberFormat="1" applyFont="1" applyFill="1" applyAlignment="1">
      <alignment horizontal="center" vertical="center" wrapText="1"/>
    </xf>
    <xf numFmtId="0" fontId="58" fillId="2" borderId="0" xfId="19" quotePrefix="1" applyFont="1" applyFill="1" applyAlignment="1">
      <alignment horizontal="left" vertical="center" wrapText="1"/>
    </xf>
    <xf numFmtId="0" fontId="58" fillId="2" borderId="0" xfId="36" quotePrefix="1" applyFont="1" applyFill="1" applyAlignment="1">
      <alignment horizontal="right" vertical="top" wrapText="1"/>
    </xf>
    <xf numFmtId="0" fontId="58" fillId="2" borderId="0" xfId="39" applyFont="1" applyFill="1" applyAlignment="1">
      <alignment horizontal="right" vertical="top" wrapText="1"/>
    </xf>
    <xf numFmtId="2" fontId="58" fillId="2" borderId="0" xfId="36" quotePrefix="1" applyNumberFormat="1" applyFont="1" applyFill="1" applyAlignment="1">
      <alignment horizontal="right" vertical="center" wrapText="1"/>
    </xf>
    <xf numFmtId="2" fontId="59" fillId="2" borderId="0" xfId="7" applyNumberFormat="1" applyFont="1" applyFill="1" applyAlignment="1">
      <alignment vertical="center" wrapText="1"/>
    </xf>
    <xf numFmtId="164" fontId="73" fillId="2" borderId="0" xfId="37" applyFont="1" applyFill="1" applyBorder="1" applyAlignment="1">
      <alignment horizontal="right" vertical="center" wrapText="1"/>
    </xf>
    <xf numFmtId="164" fontId="71" fillId="2" borderId="0" xfId="37" applyFont="1" applyFill="1" applyBorder="1" applyAlignment="1">
      <alignment wrapText="1"/>
    </xf>
    <xf numFmtId="0" fontId="73" fillId="2" borderId="0" xfId="40" quotePrefix="1" applyFont="1" applyFill="1" applyAlignment="1">
      <alignment horizontal="right" vertical="center" wrapText="1"/>
    </xf>
    <xf numFmtId="0" fontId="71" fillId="2" borderId="0" xfId="7" applyFont="1" applyFill="1" applyAlignment="1">
      <alignment vertical="center" wrapText="1"/>
    </xf>
    <xf numFmtId="164" fontId="71" fillId="2" borderId="0" xfId="37" applyFont="1" applyFill="1" applyBorder="1" applyAlignment="1">
      <alignment horizontal="center" wrapText="1"/>
    </xf>
    <xf numFmtId="44" fontId="58" fillId="2" borderId="0" xfId="19" quotePrefix="1" applyNumberFormat="1" applyFont="1" applyFill="1" applyAlignment="1">
      <alignment horizontal="center" vertical="top" wrapText="1"/>
    </xf>
    <xf numFmtId="0" fontId="58" fillId="2" borderId="0" xfId="19" quotePrefix="1" applyFont="1" applyFill="1" applyAlignment="1">
      <alignment horizontal="center" vertical="top" wrapText="1"/>
    </xf>
    <xf numFmtId="0" fontId="62" fillId="2" borderId="0" xfId="41" quotePrefix="1" applyFont="1" applyFill="1" applyAlignment="1">
      <alignment horizontal="left" vertical="top" wrapText="1"/>
    </xf>
    <xf numFmtId="0" fontId="62" fillId="2" borderId="0" xfId="42" quotePrefix="1" applyFont="1" applyFill="1" applyAlignment="1">
      <alignment horizontal="left" vertical="top" wrapText="1"/>
    </xf>
    <xf numFmtId="0" fontId="62" fillId="2" borderId="0" xfId="43" quotePrefix="1" applyFont="1" applyFill="1" applyAlignment="1">
      <alignment horizontal="left" vertical="top" wrapText="1"/>
    </xf>
    <xf numFmtId="0" fontId="62" fillId="2" borderId="0" xfId="44" quotePrefix="1" applyFont="1" applyFill="1" applyAlignment="1">
      <alignment horizontal="left" vertical="top" wrapText="1"/>
    </xf>
    <xf numFmtId="0" fontId="58" fillId="2" borderId="28" xfId="28" quotePrefix="1" applyFont="1" applyFill="1" applyBorder="1" applyAlignment="1">
      <alignment horizontal="left" vertical="top" wrapText="1"/>
    </xf>
    <xf numFmtId="0" fontId="58" fillId="2" borderId="24" xfId="45" quotePrefix="1" applyFont="1" applyFill="1" applyBorder="1" applyAlignment="1">
      <alignment horizontal="left" vertical="top" wrapText="1"/>
    </xf>
    <xf numFmtId="0" fontId="62" fillId="2" borderId="0" xfId="47" quotePrefix="1" applyFont="1" applyFill="1" applyAlignment="1">
      <alignment horizontal="right" vertical="center" wrapText="1"/>
    </xf>
    <xf numFmtId="4" fontId="58" fillId="2" borderId="0" xfId="48" quotePrefix="1" applyNumberFormat="1" applyFont="1" applyFill="1" applyAlignment="1">
      <alignment horizontal="right" vertical="center" wrapText="1"/>
    </xf>
    <xf numFmtId="4" fontId="59" fillId="2" borderId="0" xfId="7" applyNumberFormat="1" applyFont="1" applyFill="1" applyAlignment="1">
      <alignment wrapText="1"/>
    </xf>
    <xf numFmtId="4" fontId="58" fillId="2" borderId="0" xfId="49" applyNumberFormat="1" applyFont="1" applyFill="1" applyAlignment="1">
      <alignment horizontal="right" vertical="center" wrapText="1"/>
    </xf>
    <xf numFmtId="0" fontId="62" fillId="2" borderId="0" xfId="50" quotePrefix="1" applyFont="1" applyFill="1" applyAlignment="1">
      <alignment horizontal="left" vertical="top" wrapText="1"/>
    </xf>
    <xf numFmtId="0" fontId="62" fillId="2" borderId="0" xfId="51" quotePrefix="1" applyFont="1" applyFill="1" applyAlignment="1">
      <alignment horizontal="left" vertical="top" wrapText="1"/>
    </xf>
    <xf numFmtId="0" fontId="58" fillId="2" borderId="0" xfId="53" quotePrefix="1" applyFont="1" applyFill="1" applyAlignment="1">
      <alignment horizontal="left" vertical="center" wrapText="1"/>
    </xf>
    <xf numFmtId="0" fontId="58" fillId="2" borderId="0" xfId="25" quotePrefix="1" applyFont="1" applyFill="1" applyAlignment="1">
      <alignment horizontal="left" vertical="center" wrapText="1"/>
    </xf>
    <xf numFmtId="0" fontId="58" fillId="2" borderId="0" xfId="52" quotePrefix="1" applyFont="1" applyFill="1" applyAlignment="1">
      <alignment horizontal="left" vertical="top" wrapText="1"/>
    </xf>
    <xf numFmtId="0" fontId="58" fillId="2" borderId="0" xfId="53" quotePrefix="1" applyFont="1" applyFill="1" applyAlignment="1">
      <alignment horizontal="right" vertical="center" wrapText="1"/>
    </xf>
    <xf numFmtId="0" fontId="58" fillId="2" borderId="0" xfId="33" quotePrefix="1" applyFont="1" applyFill="1" applyAlignment="1">
      <alignment horizontal="left" vertical="top" wrapText="1"/>
    </xf>
    <xf numFmtId="0" fontId="58" fillId="2" borderId="6" xfId="52" quotePrefix="1" applyFont="1" applyFill="1" applyBorder="1" applyAlignment="1">
      <alignment horizontal="left" vertical="top" wrapText="1"/>
    </xf>
  </cellXfs>
  <cellStyles count="58">
    <cellStyle name="Hypertextové prepojenie" xfId="1" builtinId="8"/>
    <cellStyle name="Hypertextové prepojenie 2" xfId="8" xr:uid="{00000000-0005-0000-0000-000001000000}"/>
    <cellStyle name="Mena" xfId="6" builtinId="4"/>
    <cellStyle name="Mena 2" xfId="2" xr:uid="{00000000-0005-0000-0000-000003000000}"/>
    <cellStyle name="Mena 3" xfId="37" xr:uid="{00000000-0005-0000-0000-000004000000}"/>
    <cellStyle name="Mena 3 2" xfId="57" xr:uid="{00000000-0005-0000-0000-000005000000}"/>
    <cellStyle name="Normálna" xfId="0" builtinId="0"/>
    <cellStyle name="Normálna 2" xfId="3" xr:uid="{00000000-0005-0000-0000-000007000000}"/>
    <cellStyle name="Normálna 3" xfId="7" xr:uid="{00000000-0005-0000-0000-000008000000}"/>
    <cellStyle name="Normálna 3 2" xfId="54" xr:uid="{00000000-0005-0000-0000-000009000000}"/>
    <cellStyle name="Normálna 4" xfId="9" xr:uid="{00000000-0005-0000-0000-00000A000000}"/>
    <cellStyle name="Použité hypertextové prepojenie" xfId="4" builtinId="9" hidden="1"/>
    <cellStyle name="Použité hypertextové prepojenie" xfId="5" builtinId="9" hidden="1"/>
    <cellStyle name="S1" xfId="12" xr:uid="{00000000-0005-0000-0000-00000D000000}"/>
    <cellStyle name="S10" xfId="22" xr:uid="{00000000-0005-0000-0000-00000E000000}"/>
    <cellStyle name="S11" xfId="27" xr:uid="{00000000-0005-0000-0000-00000F000000}"/>
    <cellStyle name="S12" xfId="26" xr:uid="{00000000-0005-0000-0000-000010000000}"/>
    <cellStyle name="S13" xfId="15" xr:uid="{00000000-0005-0000-0000-000011000000}"/>
    <cellStyle name="S14" xfId="31" xr:uid="{00000000-0005-0000-0000-000012000000}"/>
    <cellStyle name="S15" xfId="32" xr:uid="{00000000-0005-0000-0000-000013000000}"/>
    <cellStyle name="S16" xfId="28" xr:uid="{00000000-0005-0000-0000-000014000000}"/>
    <cellStyle name="S17" xfId="25" xr:uid="{00000000-0005-0000-0000-000015000000}"/>
    <cellStyle name="S18" xfId="55" xr:uid="{00000000-0005-0000-0000-000016000000}"/>
    <cellStyle name="S19" xfId="56" xr:uid="{00000000-0005-0000-0000-000017000000}"/>
    <cellStyle name="S2" xfId="11" xr:uid="{00000000-0005-0000-0000-000018000000}"/>
    <cellStyle name="S20" xfId="33" xr:uid="{00000000-0005-0000-0000-000019000000}"/>
    <cellStyle name="S21" xfId="36" xr:uid="{00000000-0005-0000-0000-00001A000000}"/>
    <cellStyle name="S22" xfId="39" xr:uid="{00000000-0005-0000-0000-00001B000000}"/>
    <cellStyle name="S23" xfId="35" xr:uid="{00000000-0005-0000-0000-00001C000000}"/>
    <cellStyle name="S24" xfId="34" xr:uid="{00000000-0005-0000-0000-00001D000000}"/>
    <cellStyle name="S26" xfId="40" xr:uid="{00000000-0005-0000-0000-00001E000000}"/>
    <cellStyle name="S28" xfId="47" xr:uid="{00000000-0005-0000-0000-00001F000000}"/>
    <cellStyle name="S29" xfId="46" xr:uid="{00000000-0005-0000-0000-000020000000}"/>
    <cellStyle name="S30" xfId="43" xr:uid="{00000000-0005-0000-0000-000021000000}"/>
    <cellStyle name="S31" xfId="48" xr:uid="{00000000-0005-0000-0000-000022000000}"/>
    <cellStyle name="S34" xfId="49" xr:uid="{00000000-0005-0000-0000-000023000000}"/>
    <cellStyle name="S35" xfId="53" xr:uid="{00000000-0005-0000-0000-000024000000}"/>
    <cellStyle name="S36" xfId="10" xr:uid="{00000000-0005-0000-0000-000025000000}"/>
    <cellStyle name="S37" xfId="14" xr:uid="{00000000-0005-0000-0000-000026000000}"/>
    <cellStyle name="S38" xfId="19" xr:uid="{00000000-0005-0000-0000-000027000000}"/>
    <cellStyle name="S39" xfId="20" xr:uid="{00000000-0005-0000-0000-000028000000}"/>
    <cellStyle name="S4" xfId="16" xr:uid="{00000000-0005-0000-0000-000029000000}"/>
    <cellStyle name="S40" xfId="24" xr:uid="{00000000-0005-0000-0000-00002A000000}"/>
    <cellStyle name="S41" xfId="29" xr:uid="{00000000-0005-0000-0000-00002B000000}"/>
    <cellStyle name="S42" xfId="30" xr:uid="{00000000-0005-0000-0000-00002C000000}"/>
    <cellStyle name="S43" xfId="38" xr:uid="{00000000-0005-0000-0000-00002D000000}"/>
    <cellStyle name="S45" xfId="41" xr:uid="{00000000-0005-0000-0000-00002E000000}"/>
    <cellStyle name="S46" xfId="42" xr:uid="{00000000-0005-0000-0000-00002F000000}"/>
    <cellStyle name="S47" xfId="44" xr:uid="{00000000-0005-0000-0000-000030000000}"/>
    <cellStyle name="S48" xfId="45" xr:uid="{00000000-0005-0000-0000-000031000000}"/>
    <cellStyle name="S49" xfId="50" xr:uid="{00000000-0005-0000-0000-000032000000}"/>
    <cellStyle name="S5" xfId="18" xr:uid="{00000000-0005-0000-0000-000033000000}"/>
    <cellStyle name="S50" xfId="51" xr:uid="{00000000-0005-0000-0000-000034000000}"/>
    <cellStyle name="S51" xfId="52" xr:uid="{00000000-0005-0000-0000-000035000000}"/>
    <cellStyle name="S6" xfId="13" xr:uid="{00000000-0005-0000-0000-000036000000}"/>
    <cellStyle name="S7" xfId="23" xr:uid="{00000000-0005-0000-0000-000037000000}"/>
    <cellStyle name="S8" xfId="17" xr:uid="{00000000-0005-0000-0000-000038000000}"/>
    <cellStyle name="S9" xfId="21" xr:uid="{00000000-0005-0000-0000-000039000000}"/>
  </cellStyles>
  <dxfs count="28"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C7F8F0"/>
      <color rgb="FF941651"/>
      <color rgb="FFD5FC79"/>
      <color rgb="FFAFFE9C"/>
      <color rgb="FF00FA00"/>
      <color rgb="FFC6ECF8"/>
      <color rgb="FFFF2F92"/>
      <color rgb="FFB92DAF"/>
      <color rgb="FFFB9FDC"/>
      <color rgb="FFF9A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263711</xdr:colOff>
      <xdr:row>70</xdr:row>
      <xdr:rowOff>0</xdr:rowOff>
    </xdr:from>
    <xdr:to>
      <xdr:col>19</xdr:col>
      <xdr:colOff>50800</xdr:colOff>
      <xdr:row>70</xdr:row>
      <xdr:rowOff>8965</xdr:rowOff>
    </xdr:to>
    <xdr:sp macro="" textlink="">
      <xdr:nvSpPr>
        <xdr:cNvPr id="2" name="Pravouhlý trojuholník 1">
          <a:extLst>
            <a:ext uri="{FF2B5EF4-FFF2-40B4-BE49-F238E27FC236}">
              <a16:creationId xmlns:a16="http://schemas.microsoft.com/office/drawing/2014/main" id="{C34CE746-C830-104C-A508-3930C0D1D6BA}"/>
            </a:ext>
          </a:extLst>
        </xdr:cNvPr>
        <xdr:cNvSpPr/>
      </xdr:nvSpPr>
      <xdr:spPr>
        <a:xfrm>
          <a:off x="3908611" y="28663900"/>
          <a:ext cx="1184089" cy="351865"/>
        </a:xfrm>
        <a:prstGeom prst="rtTriangle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sk-SK" sz="1100" kern="1200"/>
        </a:p>
      </xdr:txBody>
    </xdr:sp>
    <xdr:clientData/>
  </xdr:twoCellAnchor>
  <xdr:twoCellAnchor editAs="oneCell">
    <xdr:from>
      <xdr:col>46</xdr:col>
      <xdr:colOff>0</xdr:colOff>
      <xdr:row>77</xdr:row>
      <xdr:rowOff>98778</xdr:rowOff>
    </xdr:from>
    <xdr:to>
      <xdr:col>49</xdr:col>
      <xdr:colOff>615243</xdr:colOff>
      <xdr:row>85</xdr:row>
      <xdr:rowOff>177629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E9D1E9D9-799E-0F25-22C9-7A99B6456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7444" y="17624778"/>
          <a:ext cx="2181577" cy="2266074"/>
        </a:xfrm>
        <a:prstGeom prst="rect">
          <a:avLst/>
        </a:prstGeom>
      </xdr:spPr>
    </xdr:pic>
    <xdr:clientData/>
  </xdr:twoCellAnchor>
  <xdr:twoCellAnchor editAs="oneCell">
    <xdr:from>
      <xdr:col>46</xdr:col>
      <xdr:colOff>14112</xdr:colOff>
      <xdr:row>62</xdr:row>
      <xdr:rowOff>225778</xdr:rowOff>
    </xdr:from>
    <xdr:to>
      <xdr:col>49</xdr:col>
      <xdr:colOff>378178</xdr:colOff>
      <xdr:row>70</xdr:row>
      <xdr:rowOff>18344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E7070EF-1148-B07B-F98D-2B476EB74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81556" y="13546667"/>
          <a:ext cx="1930400" cy="2120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106680</xdr:colOff>
      <xdr:row>46</xdr:row>
      <xdr:rowOff>131421</xdr:rowOff>
    </xdr:from>
    <xdr:ext cx="1755775" cy="767687"/>
    <xdr:pic>
      <xdr:nvPicPr>
        <xdr:cNvPr id="2" name="Obrázok 1">
          <a:extLst>
            <a:ext uri="{FF2B5EF4-FFF2-40B4-BE49-F238E27FC236}">
              <a16:creationId xmlns:a16="http://schemas.microsoft.com/office/drawing/2014/main" id="{BE26D39B-B0B9-714E-9DEA-CB1DF6E03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7880" y="8754721"/>
          <a:ext cx="1755775" cy="76768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47</xdr:row>
      <xdr:rowOff>31750</xdr:rowOff>
    </xdr:from>
    <xdr:to>
      <xdr:col>3</xdr:col>
      <xdr:colOff>523874</xdr:colOff>
      <xdr:row>53</xdr:row>
      <xdr:rowOff>43976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98ACF94-CA92-866F-874B-D31976167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7966075"/>
          <a:ext cx="1685924" cy="10504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751840</xdr:colOff>
      <xdr:row>61</xdr:row>
      <xdr:rowOff>182880</xdr:rowOff>
    </xdr:from>
    <xdr:to>
      <xdr:col>12</xdr:col>
      <xdr:colOff>60960</xdr:colOff>
      <xdr:row>62</xdr:row>
      <xdr:rowOff>121684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D3A7D689-004E-E54F-BAA8-360E6EFF8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040" y="7371080"/>
          <a:ext cx="1874520" cy="15517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s.r.o/Library/Containers/com.microsoft.Outlook/Data/tmp/Outlook%20Temp/MS%20objednav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zk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turitne-oznamko.s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indexed="11"/>
    <pageSetUpPr fitToPage="1"/>
  </sheetPr>
  <dimension ref="B1:DK141"/>
  <sheetViews>
    <sheetView tabSelected="1" showWhiteSpace="0" zoomScale="90" zoomScaleNormal="90" zoomScaleSheetLayoutView="85" zoomScalePageLayoutView="90" workbookViewId="0">
      <selection activeCell="P125" sqref="P125:T125"/>
    </sheetView>
  </sheetViews>
  <sheetFormatPr baseColWidth="10" defaultColWidth="9.1640625" defaultRowHeight="19" x14ac:dyDescent="0.25"/>
  <cols>
    <col min="1" max="1" width="1.6640625" style="23" customWidth="1"/>
    <col min="2" max="2" width="2.1640625" style="23" customWidth="1"/>
    <col min="3" max="6" width="3.5" style="23" customWidth="1"/>
    <col min="7" max="7" width="4.5" style="23" customWidth="1"/>
    <col min="8" max="9" width="3.5" style="23" customWidth="1"/>
    <col min="10" max="11" width="4.5" style="23" customWidth="1"/>
    <col min="12" max="12" width="4.6640625" style="23" customWidth="1"/>
    <col min="13" max="13" width="4.33203125" style="23" customWidth="1"/>
    <col min="14" max="14" width="2.83203125" style="23" customWidth="1"/>
    <col min="15" max="18" width="3.5" style="23" customWidth="1"/>
    <col min="19" max="19" width="4.33203125" style="23" customWidth="1"/>
    <col min="20" max="24" width="3.5" style="23" customWidth="1"/>
    <col min="25" max="25" width="4" style="23" customWidth="1"/>
    <col min="26" max="26" width="3.5" style="23" customWidth="1"/>
    <col min="27" max="27" width="5.5" style="23" customWidth="1"/>
    <col min="28" max="30" width="3.5" style="23" customWidth="1"/>
    <col min="31" max="31" width="3.6640625" style="23" customWidth="1"/>
    <col min="32" max="36" width="3.5" style="23" customWidth="1"/>
    <col min="37" max="37" width="4" style="23" customWidth="1"/>
    <col min="38" max="39" width="3.5" style="23" customWidth="1"/>
    <col min="40" max="40" width="3.33203125" style="23" customWidth="1"/>
    <col min="41" max="41" width="2.6640625" style="23" customWidth="1"/>
    <col min="42" max="42" width="1.5" style="23" customWidth="1"/>
    <col min="43" max="43" width="2.5" style="23" customWidth="1"/>
    <col min="44" max="47" width="2.6640625" style="23" customWidth="1"/>
    <col min="48" max="48" width="7" style="23" customWidth="1"/>
    <col min="49" max="54" width="11" style="23" customWidth="1"/>
    <col min="55" max="55" width="7.6640625" style="23" customWidth="1"/>
    <col min="56" max="61" width="2.6640625" style="23" customWidth="1"/>
    <col min="62" max="62" width="3.83203125" style="23" customWidth="1"/>
    <col min="63" max="70" width="2.6640625" style="23" customWidth="1"/>
    <col min="71" max="16384" width="9.1640625" style="23"/>
  </cols>
  <sheetData>
    <row r="1" spans="2:69" ht="10.5" customHeight="1" x14ac:dyDescent="0.25"/>
    <row r="2" spans="2:69" ht="30" customHeight="1" x14ac:dyDescent="0.25">
      <c r="B2" s="404" t="s">
        <v>80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9" t="s">
        <v>105</v>
      </c>
      <c r="AJ2" s="409"/>
      <c r="AK2" s="409"/>
      <c r="AL2" s="407" t="s">
        <v>75</v>
      </c>
      <c r="AM2" s="407"/>
      <c r="AN2" s="407"/>
      <c r="AO2" s="408"/>
      <c r="AR2" s="402"/>
      <c r="AS2" s="402"/>
      <c r="AT2" s="402"/>
      <c r="AU2" s="402"/>
      <c r="AV2" s="402"/>
      <c r="AW2" s="403"/>
      <c r="AX2" s="403"/>
      <c r="AY2" s="403"/>
      <c r="AZ2" s="403"/>
      <c r="BA2" s="403"/>
      <c r="BB2" s="403"/>
    </row>
    <row r="3" spans="2:69" ht="9.75" customHeight="1" x14ac:dyDescent="0.25">
      <c r="AR3" s="402"/>
      <c r="AS3" s="402"/>
      <c r="AT3" s="402"/>
      <c r="AU3" s="402"/>
      <c r="AV3" s="402"/>
      <c r="AW3" s="403"/>
      <c r="AX3" s="403"/>
      <c r="AY3" s="403"/>
      <c r="AZ3" s="403"/>
      <c r="BA3" s="403"/>
      <c r="BB3" s="403"/>
    </row>
    <row r="4" spans="2:69" ht="6" customHeight="1" x14ac:dyDescent="0.25">
      <c r="B4" s="2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  <c r="O4" s="93"/>
      <c r="P4" s="93"/>
      <c r="Q4" s="93"/>
      <c r="R4" s="93"/>
      <c r="S4" s="93"/>
      <c r="T4" s="93"/>
      <c r="U4" s="93"/>
      <c r="V4" s="93"/>
      <c r="W4" s="93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93"/>
      <c r="AM4" s="93"/>
      <c r="AN4" s="93"/>
      <c r="AO4" s="292"/>
      <c r="AP4" s="24"/>
      <c r="AR4" s="24"/>
      <c r="AS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</row>
    <row r="5" spans="2:69" s="26" customFormat="1" x14ac:dyDescent="0.15">
      <c r="B5" s="91"/>
      <c r="C5" s="85" t="s">
        <v>45</v>
      </c>
      <c r="D5" s="85"/>
      <c r="E5" s="85"/>
      <c r="F5" s="85"/>
      <c r="G5" s="85"/>
      <c r="H5" s="85"/>
      <c r="I5" s="85"/>
      <c r="J5" s="85"/>
      <c r="K5" s="86"/>
      <c r="L5" s="86"/>
      <c r="M5" s="86"/>
      <c r="N5" s="86"/>
      <c r="O5" s="86"/>
      <c r="P5" s="86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87"/>
      <c r="AP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</row>
    <row r="6" spans="2:69" s="26" customFormat="1" ht="22" customHeight="1" x14ac:dyDescent="0.15">
      <c r="B6" s="91"/>
      <c r="C6" s="341" t="s">
        <v>0</v>
      </c>
      <c r="D6" s="342"/>
      <c r="E6" s="342"/>
      <c r="F6" s="342"/>
      <c r="G6" s="342"/>
      <c r="H6" s="342"/>
      <c r="I6" s="343"/>
      <c r="J6" s="350"/>
      <c r="K6" s="351"/>
      <c r="L6" s="351"/>
      <c r="M6" s="351"/>
      <c r="N6" s="351"/>
      <c r="O6" s="351"/>
      <c r="P6" s="351"/>
      <c r="Q6" s="351"/>
      <c r="R6" s="351"/>
      <c r="S6" s="352"/>
      <c r="T6" s="88"/>
      <c r="U6" s="341" t="s">
        <v>2</v>
      </c>
      <c r="V6" s="342"/>
      <c r="W6" s="342"/>
      <c r="X6" s="342"/>
      <c r="Y6" s="342"/>
      <c r="Z6" s="342"/>
      <c r="AA6" s="343"/>
      <c r="AB6" s="335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7"/>
      <c r="AN6" s="293"/>
      <c r="AO6" s="87"/>
      <c r="AP6" s="25"/>
      <c r="AZ6" s="77"/>
      <c r="BA6" s="77"/>
      <c r="BB6" s="77"/>
      <c r="BC6" s="77"/>
      <c r="BD6" s="77"/>
      <c r="BE6" s="77"/>
      <c r="BF6" s="77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</row>
    <row r="7" spans="2:69" s="26" customFormat="1" ht="22" customHeight="1" x14ac:dyDescent="0.15">
      <c r="B7" s="91"/>
      <c r="C7" s="341" t="s">
        <v>1</v>
      </c>
      <c r="D7" s="342"/>
      <c r="E7" s="342"/>
      <c r="F7" s="342"/>
      <c r="G7" s="342"/>
      <c r="H7" s="342"/>
      <c r="I7" s="343"/>
      <c r="J7" s="353"/>
      <c r="K7" s="354"/>
      <c r="L7" s="354"/>
      <c r="M7" s="354"/>
      <c r="N7" s="354"/>
      <c r="O7" s="354"/>
      <c r="P7" s="354"/>
      <c r="Q7" s="354"/>
      <c r="R7" s="354"/>
      <c r="S7" s="355"/>
      <c r="T7" s="88"/>
      <c r="U7" s="341" t="s">
        <v>59</v>
      </c>
      <c r="V7" s="342"/>
      <c r="W7" s="342"/>
      <c r="X7" s="342"/>
      <c r="Y7" s="342"/>
      <c r="Z7" s="342"/>
      <c r="AA7" s="343"/>
      <c r="AB7" s="338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40"/>
      <c r="AN7" s="293"/>
      <c r="AO7" s="87"/>
      <c r="AP7" s="25"/>
      <c r="AZ7" s="77"/>
      <c r="BA7" s="77"/>
      <c r="BB7" s="77"/>
      <c r="BC7" s="77"/>
      <c r="BD7" s="77"/>
      <c r="BE7" s="77"/>
      <c r="BF7" s="77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2:69" s="26" customFormat="1" ht="18" customHeight="1" x14ac:dyDescent="0.15">
      <c r="B8" s="91"/>
      <c r="C8" s="86"/>
      <c r="D8" s="86"/>
      <c r="E8" s="86"/>
      <c r="F8" s="86"/>
      <c r="G8" s="86"/>
      <c r="H8" s="86"/>
      <c r="I8" s="86"/>
      <c r="J8" s="86"/>
      <c r="K8" s="86"/>
      <c r="L8" s="88"/>
      <c r="M8" s="88"/>
      <c r="N8" s="88"/>
      <c r="O8" s="88"/>
      <c r="P8" s="88"/>
      <c r="Q8" s="88"/>
      <c r="R8" s="88"/>
      <c r="S8" s="88"/>
      <c r="T8" s="88"/>
      <c r="U8" s="86"/>
      <c r="V8" s="88"/>
      <c r="W8" s="86"/>
      <c r="X8" s="88"/>
      <c r="Y8" s="86"/>
      <c r="Z8" s="88"/>
      <c r="AA8" s="86"/>
      <c r="AB8" s="88"/>
      <c r="AC8" s="86"/>
      <c r="AD8" s="88"/>
      <c r="AE8" s="86"/>
      <c r="AF8" s="88"/>
      <c r="AG8" s="86"/>
      <c r="AH8" s="88"/>
      <c r="AI8" s="86"/>
      <c r="AJ8" s="88"/>
      <c r="AK8" s="86"/>
      <c r="AL8" s="88"/>
      <c r="AM8" s="86"/>
      <c r="AN8" s="293"/>
      <c r="AO8" s="87"/>
      <c r="AP8" s="25"/>
      <c r="AZ8" s="77"/>
      <c r="BA8" s="77"/>
      <c r="BB8" s="77"/>
      <c r="BC8" s="77"/>
      <c r="BD8" s="77"/>
      <c r="BE8" s="77"/>
      <c r="BF8" s="77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</row>
    <row r="9" spans="2:69" s="26" customFormat="1" ht="18" customHeight="1" x14ac:dyDescent="0.15">
      <c r="B9" s="91"/>
      <c r="C9" s="295" t="s">
        <v>254</v>
      </c>
      <c r="D9" s="295"/>
      <c r="E9" s="295"/>
      <c r="F9" s="295"/>
      <c r="G9" s="295"/>
      <c r="H9" s="295"/>
      <c r="I9" s="295"/>
      <c r="J9" s="295"/>
      <c r="K9" s="295"/>
      <c r="L9" s="296"/>
      <c r="M9" s="296"/>
      <c r="N9" s="296"/>
      <c r="O9" s="296"/>
      <c r="P9" s="296"/>
      <c r="Q9" s="296"/>
      <c r="R9" s="296"/>
      <c r="S9" s="296"/>
      <c r="T9" s="296"/>
      <c r="U9" s="295" t="s">
        <v>252</v>
      </c>
      <c r="V9" s="295"/>
      <c r="W9" s="295"/>
      <c r="X9" s="295"/>
      <c r="Y9" s="295"/>
      <c r="Z9" s="295"/>
      <c r="AA9" s="295"/>
      <c r="AB9" s="295"/>
      <c r="AC9" s="295"/>
      <c r="AD9" s="296"/>
      <c r="AE9" s="296"/>
      <c r="AF9" s="296"/>
      <c r="AG9" s="295"/>
      <c r="AH9" s="296"/>
      <c r="AI9" s="295"/>
      <c r="AJ9" s="296"/>
      <c r="AK9" s="295"/>
      <c r="AL9" s="296"/>
      <c r="AM9" s="295"/>
      <c r="AN9" s="293"/>
      <c r="AO9" s="87"/>
      <c r="AP9" s="25"/>
      <c r="AZ9" s="77"/>
      <c r="BA9" s="77"/>
      <c r="BB9" s="77"/>
      <c r="BC9" s="77"/>
      <c r="BD9" s="77"/>
      <c r="BE9" s="77"/>
      <c r="BF9" s="77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</row>
    <row r="10" spans="2:69" s="26" customFormat="1" ht="22" customHeight="1" x14ac:dyDescent="0.15">
      <c r="B10" s="91"/>
      <c r="C10" s="341" t="s">
        <v>264</v>
      </c>
      <c r="D10" s="342"/>
      <c r="E10" s="342"/>
      <c r="F10" s="342"/>
      <c r="G10" s="343"/>
      <c r="H10" s="335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7"/>
      <c r="T10" s="297"/>
      <c r="U10" s="341" t="s">
        <v>253</v>
      </c>
      <c r="V10" s="342"/>
      <c r="W10" s="342"/>
      <c r="X10" s="342"/>
      <c r="Y10" s="343"/>
      <c r="Z10" s="347"/>
      <c r="AA10" s="348"/>
      <c r="AB10" s="348"/>
      <c r="AC10" s="348"/>
      <c r="AD10" s="348"/>
      <c r="AE10" s="348"/>
      <c r="AF10" s="348"/>
      <c r="AG10" s="348"/>
      <c r="AH10" s="348"/>
      <c r="AI10" s="348"/>
      <c r="AJ10" s="348"/>
      <c r="AK10" s="348"/>
      <c r="AL10" s="348"/>
      <c r="AM10" s="349"/>
      <c r="AN10" s="293"/>
      <c r="AO10" s="87"/>
      <c r="AP10" s="25"/>
      <c r="AZ10" s="77"/>
      <c r="BA10" s="77"/>
      <c r="BB10" s="77"/>
      <c r="BC10" s="77"/>
      <c r="BD10" s="77"/>
      <c r="BE10" s="77"/>
      <c r="BF10" s="77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</row>
    <row r="11" spans="2:69" s="26" customFormat="1" ht="22" customHeight="1" x14ac:dyDescent="0.15">
      <c r="B11" s="91"/>
      <c r="C11" s="341" t="s">
        <v>46</v>
      </c>
      <c r="D11" s="342"/>
      <c r="E11" s="342"/>
      <c r="F11" s="342"/>
      <c r="G11" s="343"/>
      <c r="H11" s="335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7"/>
      <c r="T11" s="297"/>
      <c r="U11" s="341" t="s">
        <v>46</v>
      </c>
      <c r="V11" s="342"/>
      <c r="W11" s="342"/>
      <c r="X11" s="342"/>
      <c r="Y11" s="343"/>
      <c r="Z11" s="347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9"/>
      <c r="AN11" s="293"/>
      <c r="AO11" s="87"/>
      <c r="AP11" s="25"/>
      <c r="AZ11" s="77"/>
      <c r="BA11" s="77"/>
      <c r="BB11" s="77"/>
      <c r="BC11" s="77"/>
      <c r="BD11" s="77"/>
      <c r="BE11" s="77"/>
      <c r="BF11" s="77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</row>
    <row r="12" spans="2:69" s="26" customFormat="1" ht="22" customHeight="1" x14ac:dyDescent="0.15">
      <c r="B12" s="91"/>
      <c r="C12" s="341" t="s">
        <v>11</v>
      </c>
      <c r="D12" s="342"/>
      <c r="E12" s="342"/>
      <c r="F12" s="342"/>
      <c r="G12" s="343"/>
      <c r="H12" s="335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7"/>
      <c r="T12" s="297"/>
      <c r="U12" s="341" t="s">
        <v>11</v>
      </c>
      <c r="V12" s="342"/>
      <c r="W12" s="342"/>
      <c r="X12" s="342"/>
      <c r="Y12" s="343"/>
      <c r="Z12" s="34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9"/>
      <c r="AN12" s="293"/>
      <c r="AO12" s="87"/>
      <c r="AP12" s="25"/>
      <c r="AZ12" s="77"/>
      <c r="BA12" s="77"/>
      <c r="BB12" s="77"/>
      <c r="BC12" s="77"/>
      <c r="BD12" s="77"/>
      <c r="BE12" s="77"/>
      <c r="BF12" s="77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</row>
    <row r="13" spans="2:69" s="26" customFormat="1" ht="22" customHeight="1" x14ac:dyDescent="0.15">
      <c r="B13" s="91"/>
      <c r="C13" s="341" t="s">
        <v>17</v>
      </c>
      <c r="D13" s="342"/>
      <c r="E13" s="342"/>
      <c r="F13" s="342"/>
      <c r="G13" s="343"/>
      <c r="H13" s="344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6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3"/>
      <c r="AO13" s="87"/>
      <c r="AP13" s="25"/>
      <c r="AZ13" s="77"/>
      <c r="BA13" s="77"/>
      <c r="BB13" s="77"/>
      <c r="BC13" s="77"/>
      <c r="BD13" s="77"/>
      <c r="BE13" s="77"/>
      <c r="BF13" s="77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</row>
    <row r="14" spans="2:69" s="26" customFormat="1" ht="8.25" customHeight="1" x14ac:dyDescent="0.15">
      <c r="B14" s="16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294"/>
      <c r="AP14" s="25"/>
      <c r="AQ14" s="25"/>
      <c r="BL14" s="25"/>
      <c r="BM14" s="25"/>
      <c r="BN14" s="25"/>
      <c r="BO14" s="25"/>
      <c r="BP14" s="25"/>
      <c r="BQ14" s="25"/>
    </row>
    <row r="15" spans="2:69" s="26" customFormat="1" ht="11.25" customHeight="1" x14ac:dyDescent="0.15"/>
    <row r="16" spans="2:69" s="26" customFormat="1" ht="8.25" customHeight="1" x14ac:dyDescent="0.15">
      <c r="B16" s="103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4"/>
      <c r="AO16" s="108"/>
    </row>
    <row r="17" spans="2:115" s="26" customFormat="1" ht="20.25" customHeight="1" x14ac:dyDescent="0.15">
      <c r="B17" s="98"/>
      <c r="C17" s="410" t="s">
        <v>113</v>
      </c>
      <c r="D17" s="410"/>
      <c r="E17" s="410"/>
      <c r="F17" s="410"/>
      <c r="G17" s="410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7"/>
      <c r="AT17" s="25"/>
    </row>
    <row r="18" spans="2:115" s="26" customFormat="1" ht="10" customHeight="1" x14ac:dyDescent="0.15">
      <c r="B18" s="98"/>
      <c r="C18" s="100"/>
      <c r="D18" s="85"/>
      <c r="E18" s="85"/>
      <c r="F18" s="85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7"/>
      <c r="AT18" s="25"/>
    </row>
    <row r="19" spans="2:115" s="26" customFormat="1" ht="22" customHeight="1" x14ac:dyDescent="0.15">
      <c r="B19" s="98"/>
      <c r="C19" s="85"/>
      <c r="D19" s="411" t="s">
        <v>107</v>
      </c>
      <c r="E19" s="412"/>
      <c r="F19" s="412"/>
      <c r="G19" s="412"/>
      <c r="H19" s="412"/>
      <c r="I19" s="412"/>
      <c r="J19" s="412"/>
      <c r="K19" s="412"/>
      <c r="L19" s="413"/>
      <c r="M19" s="414"/>
      <c r="N19" s="415"/>
      <c r="O19" s="415"/>
      <c r="P19" s="416"/>
      <c r="Q19" s="89"/>
      <c r="R19" s="89"/>
      <c r="S19" s="411" t="s">
        <v>177</v>
      </c>
      <c r="T19" s="412"/>
      <c r="U19" s="412"/>
      <c r="V19" s="412"/>
      <c r="W19" s="412"/>
      <c r="X19" s="412"/>
      <c r="Y19" s="412"/>
      <c r="Z19" s="412"/>
      <c r="AA19" s="413"/>
      <c r="AB19" s="414"/>
      <c r="AC19" s="415"/>
      <c r="AD19" s="416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7"/>
      <c r="CJ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</row>
    <row r="20" spans="2:115" s="26" customFormat="1" ht="22" customHeight="1" x14ac:dyDescent="0.15">
      <c r="B20" s="91"/>
      <c r="C20" s="85"/>
      <c r="D20" s="411" t="s">
        <v>106</v>
      </c>
      <c r="E20" s="412"/>
      <c r="F20" s="412"/>
      <c r="G20" s="412"/>
      <c r="H20" s="412"/>
      <c r="I20" s="412"/>
      <c r="J20" s="412"/>
      <c r="K20" s="412"/>
      <c r="L20" s="413"/>
      <c r="M20" s="414"/>
      <c r="N20" s="415"/>
      <c r="O20" s="415"/>
      <c r="P20" s="416"/>
      <c r="Q20" s="89"/>
      <c r="R20" s="89"/>
      <c r="S20" s="411" t="s">
        <v>178</v>
      </c>
      <c r="T20" s="412"/>
      <c r="U20" s="412"/>
      <c r="V20" s="412"/>
      <c r="W20" s="412"/>
      <c r="X20" s="412"/>
      <c r="Y20" s="412"/>
      <c r="Z20" s="412"/>
      <c r="AA20" s="413"/>
      <c r="AB20" s="417"/>
      <c r="AC20" s="418"/>
      <c r="AD20" s="41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7"/>
      <c r="CJ20" s="25"/>
      <c r="CT20" s="77"/>
      <c r="CU20" s="77"/>
      <c r="CV20" s="77"/>
      <c r="CW20" s="77"/>
      <c r="CX20" s="77"/>
      <c r="CY20" s="77"/>
      <c r="CZ20" s="77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</row>
    <row r="21" spans="2:115" s="26" customFormat="1" ht="21.75" customHeight="1" x14ac:dyDescent="0.15">
      <c r="B21" s="98"/>
      <c r="C21" s="94"/>
      <c r="D21" s="85"/>
      <c r="E21" s="85"/>
      <c r="F21" s="85"/>
      <c r="G21" s="85"/>
      <c r="H21" s="85"/>
      <c r="I21" s="85"/>
      <c r="J21" s="85"/>
      <c r="K21" s="89"/>
      <c r="L21" s="89"/>
      <c r="M21" s="89"/>
      <c r="N21" s="109"/>
      <c r="O21" s="109"/>
      <c r="P21" s="89"/>
      <c r="Q21" s="89"/>
      <c r="R21" s="89"/>
      <c r="S21" s="89"/>
      <c r="T21" s="89"/>
      <c r="U21" s="89"/>
      <c r="V21" s="284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7"/>
      <c r="CJ21" s="25"/>
      <c r="CT21" s="77"/>
      <c r="CU21" s="77"/>
      <c r="CV21" s="77"/>
      <c r="CW21" s="77"/>
      <c r="CX21" s="77"/>
      <c r="CY21" s="77"/>
      <c r="CZ21" s="77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</row>
    <row r="22" spans="2:115" s="26" customFormat="1" ht="22" customHeight="1" x14ac:dyDescent="0.15">
      <c r="B22" s="98"/>
      <c r="C22" s="89"/>
      <c r="D22" s="411" t="s">
        <v>63</v>
      </c>
      <c r="E22" s="412"/>
      <c r="F22" s="412"/>
      <c r="G22" s="412"/>
      <c r="H22" s="412"/>
      <c r="I22" s="412"/>
      <c r="J22" s="412"/>
      <c r="K22" s="412"/>
      <c r="L22" s="413"/>
      <c r="M22" s="437"/>
      <c r="N22" s="438"/>
      <c r="O22" s="438"/>
      <c r="P22" s="439"/>
      <c r="Q22" s="110" t="s">
        <v>67</v>
      </c>
      <c r="R22" s="102"/>
      <c r="S22" s="102"/>
      <c r="T22" s="102"/>
      <c r="U22" s="284"/>
      <c r="V22" s="284"/>
      <c r="W22" s="284" t="s">
        <v>64</v>
      </c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3"/>
      <c r="CJ22" s="289"/>
      <c r="CK22" s="288"/>
      <c r="CL22" s="288"/>
      <c r="CM22" s="288"/>
      <c r="CN22" s="288"/>
      <c r="CO22" s="288"/>
      <c r="CP22" s="288"/>
      <c r="CQ22" s="288"/>
      <c r="CR22" s="288"/>
      <c r="CS22" s="288"/>
      <c r="CT22" s="290"/>
      <c r="CU22" s="290"/>
      <c r="CV22" s="290"/>
      <c r="CW22" s="290"/>
      <c r="CX22" s="290"/>
      <c r="CY22" s="290"/>
      <c r="CZ22" s="290"/>
      <c r="DA22" s="289"/>
      <c r="DB22" s="289"/>
      <c r="DC22" s="289"/>
      <c r="DD22" s="289"/>
      <c r="DE22" s="289"/>
      <c r="DF22" s="289"/>
      <c r="DG22" s="289"/>
      <c r="DH22" s="289"/>
      <c r="DI22" s="289"/>
      <c r="DJ22" s="289"/>
      <c r="DK22" s="289"/>
    </row>
    <row r="23" spans="2:115" s="26" customFormat="1" ht="22" customHeight="1" x14ac:dyDescent="0.15">
      <c r="B23" s="98"/>
      <c r="C23" s="89"/>
      <c r="D23" s="85"/>
      <c r="E23" s="85"/>
      <c r="F23" s="85"/>
      <c r="G23" s="85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7"/>
      <c r="CJ23" s="286"/>
      <c r="CK23" s="27"/>
      <c r="CL23" s="287"/>
      <c r="CM23" s="287"/>
      <c r="CN23" s="287"/>
      <c r="CO23" s="287"/>
      <c r="CP23" s="287"/>
      <c r="CQ23" s="287"/>
      <c r="CR23" s="287"/>
      <c r="CS23" s="287"/>
      <c r="CT23" s="287"/>
      <c r="CU23" s="287"/>
      <c r="CV23" s="287"/>
      <c r="CW23" s="287"/>
      <c r="CX23" s="287"/>
      <c r="CY23" s="287"/>
      <c r="CZ23" s="287"/>
      <c r="DA23" s="285"/>
      <c r="DB23" s="285"/>
      <c r="DC23" s="285"/>
      <c r="DD23" s="285"/>
      <c r="DE23" s="285"/>
      <c r="DF23" s="285"/>
      <c r="DG23" s="285"/>
      <c r="DH23" s="285"/>
      <c r="DI23" s="285"/>
      <c r="DJ23" s="285"/>
      <c r="DK23" s="285"/>
    </row>
    <row r="24" spans="2:115" s="26" customFormat="1" ht="22" customHeight="1" x14ac:dyDescent="0.15">
      <c r="B24" s="98"/>
      <c r="C24" s="89"/>
      <c r="D24" s="411" t="s">
        <v>66</v>
      </c>
      <c r="E24" s="412"/>
      <c r="F24" s="412"/>
      <c r="G24" s="412"/>
      <c r="H24" s="412"/>
      <c r="I24" s="412"/>
      <c r="J24" s="412"/>
      <c r="K24" s="412"/>
      <c r="L24" s="413"/>
      <c r="M24" s="431"/>
      <c r="N24" s="432"/>
      <c r="O24" s="432"/>
      <c r="P24" s="433"/>
      <c r="Q24" s="102" t="s">
        <v>68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7"/>
      <c r="CJ24" s="286"/>
      <c r="CK24" s="27"/>
      <c r="CL24" s="287"/>
      <c r="CM24" s="287"/>
      <c r="CN24" s="287"/>
      <c r="CO24" s="287"/>
      <c r="CP24" s="287"/>
      <c r="CQ24" s="287"/>
      <c r="CR24" s="287"/>
      <c r="CS24" s="287"/>
      <c r="CT24" s="287"/>
      <c r="CU24" s="287"/>
      <c r="CV24" s="287"/>
      <c r="CW24" s="287"/>
      <c r="CX24" s="287"/>
      <c r="CY24" s="287"/>
      <c r="CZ24" s="287"/>
      <c r="DA24" s="285"/>
      <c r="DB24" s="285"/>
      <c r="DC24" s="285"/>
      <c r="DD24" s="285"/>
      <c r="DE24" s="285"/>
      <c r="DF24" s="285"/>
      <c r="DG24" s="285"/>
      <c r="DH24" s="285"/>
      <c r="DI24" s="285"/>
      <c r="DJ24" s="285"/>
      <c r="DK24" s="285"/>
    </row>
    <row r="25" spans="2:115" s="26" customFormat="1" ht="22" customHeight="1" x14ac:dyDescent="0.15">
      <c r="B25" s="98"/>
      <c r="C25" s="89"/>
      <c r="D25" s="85"/>
      <c r="E25" s="85"/>
      <c r="F25" s="85"/>
      <c r="G25" s="85"/>
      <c r="H25" s="85"/>
      <c r="I25" s="85"/>
      <c r="J25" s="85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7"/>
      <c r="CJ25" s="286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86"/>
      <c r="DD25" s="286"/>
      <c r="DE25" s="286"/>
      <c r="DF25" s="286"/>
      <c r="DG25" s="286"/>
      <c r="DH25" s="286"/>
      <c r="DI25" s="286"/>
      <c r="DJ25" s="286"/>
      <c r="DK25" s="286"/>
    </row>
    <row r="26" spans="2:115" s="26" customFormat="1" ht="20.5" customHeight="1" x14ac:dyDescent="0.15">
      <c r="B26" s="112"/>
      <c r="C26" s="399" t="s">
        <v>79</v>
      </c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87"/>
      <c r="CJ26" s="286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85"/>
      <c r="DD26" s="285"/>
      <c r="DE26" s="285"/>
      <c r="DF26" s="285"/>
      <c r="DG26" s="285"/>
      <c r="DH26" s="285"/>
      <c r="DI26" s="285"/>
      <c r="DJ26" s="285"/>
      <c r="DK26" s="285"/>
    </row>
    <row r="27" spans="2:115" s="26" customFormat="1" ht="6.75" customHeight="1" x14ac:dyDescent="0.1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87"/>
      <c r="CJ27" s="25"/>
      <c r="CK27" s="25"/>
      <c r="DF27" s="25"/>
      <c r="DG27" s="25"/>
      <c r="DH27" s="25"/>
      <c r="DI27" s="25"/>
      <c r="DJ27" s="25"/>
      <c r="DK27" s="25"/>
    </row>
    <row r="28" spans="2:115" s="26" customFormat="1" ht="17.25" customHeight="1" x14ac:dyDescent="0.15">
      <c r="B28" s="112"/>
      <c r="C28" s="113"/>
      <c r="D28" s="400" t="s">
        <v>62</v>
      </c>
      <c r="E28" s="400"/>
      <c r="F28" s="400"/>
      <c r="G28" s="400"/>
      <c r="H28" s="400"/>
      <c r="I28" s="85"/>
      <c r="J28" s="115"/>
      <c r="K28" s="113"/>
      <c r="L28" s="400" t="s">
        <v>62</v>
      </c>
      <c r="M28" s="400"/>
      <c r="N28" s="400"/>
      <c r="O28" s="400"/>
      <c r="P28" s="400"/>
      <c r="Q28" s="113"/>
      <c r="R28" s="113"/>
      <c r="S28" s="113"/>
      <c r="T28" s="401" t="s">
        <v>62</v>
      </c>
      <c r="U28" s="401"/>
      <c r="V28" s="401"/>
      <c r="W28" s="401"/>
      <c r="X28" s="401"/>
      <c r="Y28" s="113"/>
      <c r="Z28" s="113"/>
      <c r="AA28" s="113"/>
      <c r="AB28" s="400" t="s">
        <v>62</v>
      </c>
      <c r="AC28" s="400"/>
      <c r="AD28" s="400"/>
      <c r="AE28" s="400"/>
      <c r="AF28" s="400"/>
      <c r="AG28" s="113"/>
      <c r="AH28" s="113"/>
      <c r="AI28" s="113"/>
      <c r="AJ28" s="401" t="s">
        <v>62</v>
      </c>
      <c r="AK28" s="401"/>
      <c r="AL28" s="401"/>
      <c r="AM28" s="401"/>
      <c r="AN28" s="401"/>
      <c r="AO28" s="99"/>
    </row>
    <row r="29" spans="2:115" s="27" customFormat="1" ht="22" customHeight="1" x14ac:dyDescent="0.15">
      <c r="B29" s="118"/>
      <c r="C29" s="119">
        <v>1</v>
      </c>
      <c r="D29" s="394"/>
      <c r="E29" s="395"/>
      <c r="F29" s="395"/>
      <c r="G29" s="395"/>
      <c r="H29" s="396"/>
      <c r="I29" s="116"/>
      <c r="J29" s="116"/>
      <c r="K29" s="119">
        <v>2</v>
      </c>
      <c r="L29" s="394"/>
      <c r="M29" s="395"/>
      <c r="N29" s="395"/>
      <c r="O29" s="395"/>
      <c r="P29" s="396"/>
      <c r="Q29" s="116"/>
      <c r="R29" s="116"/>
      <c r="S29" s="119">
        <v>3</v>
      </c>
      <c r="T29" s="397"/>
      <c r="U29" s="395"/>
      <c r="V29" s="395"/>
      <c r="W29" s="395"/>
      <c r="X29" s="398"/>
      <c r="Y29" s="116"/>
      <c r="Z29" s="116"/>
      <c r="AA29" s="119">
        <v>4</v>
      </c>
      <c r="AB29" s="394"/>
      <c r="AC29" s="395"/>
      <c r="AD29" s="395"/>
      <c r="AE29" s="395"/>
      <c r="AF29" s="396"/>
      <c r="AG29" s="116"/>
      <c r="AH29" s="116"/>
      <c r="AI29" s="119">
        <v>5</v>
      </c>
      <c r="AJ29" s="397"/>
      <c r="AK29" s="395"/>
      <c r="AL29" s="395"/>
      <c r="AM29" s="395"/>
      <c r="AN29" s="398"/>
      <c r="AO29" s="122"/>
    </row>
    <row r="30" spans="2:115" s="27" customFormat="1" ht="10.5" customHeight="1" x14ac:dyDescent="0.15">
      <c r="B30" s="118"/>
      <c r="C30" s="116"/>
      <c r="D30" s="121"/>
      <c r="E30" s="121"/>
      <c r="F30" s="121"/>
      <c r="G30" s="121"/>
      <c r="H30" s="121"/>
      <c r="I30" s="116"/>
      <c r="J30" s="116"/>
      <c r="K30" s="116"/>
      <c r="L30" s="121"/>
      <c r="M30" s="121"/>
      <c r="N30" s="121"/>
      <c r="O30" s="121"/>
      <c r="P30" s="121"/>
      <c r="Q30" s="116"/>
      <c r="R30" s="116"/>
      <c r="S30" s="116"/>
      <c r="T30" s="121"/>
      <c r="U30" s="121"/>
      <c r="V30" s="121"/>
      <c r="W30" s="121"/>
      <c r="X30" s="121"/>
      <c r="Y30" s="116"/>
      <c r="Z30" s="116"/>
      <c r="AA30" s="116"/>
      <c r="AB30" s="121"/>
      <c r="AC30" s="121"/>
      <c r="AD30" s="121"/>
      <c r="AE30" s="121"/>
      <c r="AF30" s="121"/>
      <c r="AG30" s="116"/>
      <c r="AH30" s="116"/>
      <c r="AI30" s="116"/>
      <c r="AJ30" s="121"/>
      <c r="AK30" s="121"/>
      <c r="AL30" s="121"/>
      <c r="AM30" s="121"/>
      <c r="AN30" s="121"/>
      <c r="AO30" s="122"/>
    </row>
    <row r="31" spans="2:115" s="27" customFormat="1" ht="22" customHeight="1" x14ac:dyDescent="0.15">
      <c r="B31" s="118"/>
      <c r="C31" s="119">
        <v>6</v>
      </c>
      <c r="D31" s="394"/>
      <c r="E31" s="395"/>
      <c r="F31" s="395"/>
      <c r="G31" s="395"/>
      <c r="H31" s="396"/>
      <c r="I31" s="116"/>
      <c r="J31" s="116"/>
      <c r="K31" s="119">
        <v>7</v>
      </c>
      <c r="L31" s="394"/>
      <c r="M31" s="395"/>
      <c r="N31" s="395"/>
      <c r="O31" s="395"/>
      <c r="P31" s="396"/>
      <c r="Q31" s="116"/>
      <c r="R31" s="116"/>
      <c r="S31" s="119">
        <v>8</v>
      </c>
      <c r="T31" s="397"/>
      <c r="U31" s="395"/>
      <c r="V31" s="395"/>
      <c r="W31" s="395"/>
      <c r="X31" s="398"/>
      <c r="Y31" s="116"/>
      <c r="Z31" s="116"/>
      <c r="AA31" s="119">
        <v>9</v>
      </c>
      <c r="AB31" s="394"/>
      <c r="AC31" s="395"/>
      <c r="AD31" s="395"/>
      <c r="AE31" s="395"/>
      <c r="AF31" s="396"/>
      <c r="AG31" s="116"/>
      <c r="AH31" s="116"/>
      <c r="AI31" s="119">
        <v>10</v>
      </c>
      <c r="AJ31" s="397"/>
      <c r="AK31" s="395"/>
      <c r="AL31" s="395"/>
      <c r="AM31" s="395"/>
      <c r="AN31" s="398"/>
      <c r="AO31" s="122"/>
    </row>
    <row r="32" spans="2:115" s="27" customFormat="1" ht="10.5" customHeight="1" x14ac:dyDescent="0.15">
      <c r="B32" s="118"/>
      <c r="C32" s="116"/>
      <c r="D32" s="121"/>
      <c r="E32" s="121"/>
      <c r="F32" s="121"/>
      <c r="G32" s="121"/>
      <c r="H32" s="121"/>
      <c r="I32" s="116"/>
      <c r="J32" s="116"/>
      <c r="K32" s="116"/>
      <c r="L32" s="121"/>
      <c r="M32" s="121"/>
      <c r="N32" s="121"/>
      <c r="O32" s="121"/>
      <c r="P32" s="121"/>
      <c r="Q32" s="116"/>
      <c r="R32" s="116"/>
      <c r="S32" s="116"/>
      <c r="T32" s="121"/>
      <c r="U32" s="121"/>
      <c r="V32" s="121"/>
      <c r="W32" s="121"/>
      <c r="X32" s="121"/>
      <c r="Y32" s="116"/>
      <c r="Z32" s="116"/>
      <c r="AA32" s="116"/>
      <c r="AB32" s="121"/>
      <c r="AC32" s="121"/>
      <c r="AD32" s="121"/>
      <c r="AE32" s="121"/>
      <c r="AF32" s="121"/>
      <c r="AG32" s="116"/>
      <c r="AH32" s="116"/>
      <c r="AI32" s="116"/>
      <c r="AJ32" s="121"/>
      <c r="AK32" s="121"/>
      <c r="AL32" s="121"/>
      <c r="AM32" s="121"/>
      <c r="AN32" s="121"/>
      <c r="AO32" s="122"/>
    </row>
    <row r="33" spans="2:52" s="27" customFormat="1" ht="22" customHeight="1" x14ac:dyDescent="0.15">
      <c r="B33" s="118"/>
      <c r="C33" s="119">
        <v>11</v>
      </c>
      <c r="D33" s="394"/>
      <c r="E33" s="395"/>
      <c r="F33" s="395"/>
      <c r="G33" s="395"/>
      <c r="H33" s="396"/>
      <c r="I33" s="116"/>
      <c r="J33" s="116"/>
      <c r="K33" s="119">
        <v>12</v>
      </c>
      <c r="L33" s="394"/>
      <c r="M33" s="395"/>
      <c r="N33" s="395"/>
      <c r="O33" s="395"/>
      <c r="P33" s="396"/>
      <c r="Q33" s="116"/>
      <c r="R33" s="116"/>
      <c r="S33" s="119">
        <v>13</v>
      </c>
      <c r="T33" s="397"/>
      <c r="U33" s="395"/>
      <c r="V33" s="395"/>
      <c r="W33" s="395"/>
      <c r="X33" s="398"/>
      <c r="Y33" s="116"/>
      <c r="Z33" s="116"/>
      <c r="AA33" s="119">
        <v>14</v>
      </c>
      <c r="AB33" s="394"/>
      <c r="AC33" s="395"/>
      <c r="AD33" s="395"/>
      <c r="AE33" s="395"/>
      <c r="AF33" s="396"/>
      <c r="AG33" s="116"/>
      <c r="AH33" s="116"/>
      <c r="AI33" s="119">
        <v>15</v>
      </c>
      <c r="AJ33" s="397"/>
      <c r="AK33" s="395"/>
      <c r="AL33" s="395"/>
      <c r="AM33" s="395"/>
      <c r="AN33" s="398"/>
      <c r="AO33" s="122"/>
      <c r="AR33" s="78"/>
    </row>
    <row r="34" spans="2:52" s="27" customFormat="1" ht="10.5" customHeight="1" x14ac:dyDescent="0.15">
      <c r="B34" s="118"/>
      <c r="C34" s="116"/>
      <c r="D34" s="121"/>
      <c r="E34" s="121"/>
      <c r="F34" s="121"/>
      <c r="G34" s="121"/>
      <c r="H34" s="121"/>
      <c r="I34" s="116"/>
      <c r="J34" s="116"/>
      <c r="K34" s="116"/>
      <c r="L34" s="121"/>
      <c r="M34" s="121"/>
      <c r="N34" s="121"/>
      <c r="O34" s="121"/>
      <c r="P34" s="121"/>
      <c r="Q34" s="116"/>
      <c r="R34" s="116"/>
      <c r="S34" s="116"/>
      <c r="T34" s="121"/>
      <c r="U34" s="121"/>
      <c r="V34" s="121"/>
      <c r="W34" s="121"/>
      <c r="X34" s="121"/>
      <c r="Y34" s="116"/>
      <c r="Z34" s="116"/>
      <c r="AA34" s="116"/>
      <c r="AB34" s="121"/>
      <c r="AC34" s="121"/>
      <c r="AD34" s="121"/>
      <c r="AE34" s="121"/>
      <c r="AF34" s="121"/>
      <c r="AG34" s="116"/>
      <c r="AH34" s="116"/>
      <c r="AI34" s="116"/>
      <c r="AJ34" s="121"/>
      <c r="AK34" s="121"/>
      <c r="AL34" s="121"/>
      <c r="AM34" s="121"/>
      <c r="AN34" s="121"/>
      <c r="AO34" s="122"/>
      <c r="AR34" s="78"/>
      <c r="AS34" s="78"/>
      <c r="AT34" s="78"/>
      <c r="AU34" s="78"/>
      <c r="AV34" s="78"/>
      <c r="AW34" s="78"/>
      <c r="AX34" s="78"/>
      <c r="AY34" s="78"/>
      <c r="AZ34" s="78"/>
    </row>
    <row r="35" spans="2:52" s="27" customFormat="1" ht="22" customHeight="1" x14ac:dyDescent="0.15">
      <c r="B35" s="118"/>
      <c r="C35" s="119">
        <v>16</v>
      </c>
      <c r="D35" s="394"/>
      <c r="E35" s="395"/>
      <c r="F35" s="395"/>
      <c r="G35" s="395"/>
      <c r="H35" s="396"/>
      <c r="I35" s="116"/>
      <c r="J35" s="116"/>
      <c r="K35" s="119">
        <v>17</v>
      </c>
      <c r="L35" s="394"/>
      <c r="M35" s="395"/>
      <c r="N35" s="395"/>
      <c r="O35" s="395"/>
      <c r="P35" s="396"/>
      <c r="Q35" s="116"/>
      <c r="R35" s="116"/>
      <c r="S35" s="119">
        <v>18</v>
      </c>
      <c r="T35" s="397"/>
      <c r="U35" s="395"/>
      <c r="V35" s="395"/>
      <c r="W35" s="395"/>
      <c r="X35" s="398"/>
      <c r="Y35" s="116"/>
      <c r="Z35" s="116"/>
      <c r="AA35" s="119">
        <v>19</v>
      </c>
      <c r="AB35" s="394"/>
      <c r="AC35" s="395"/>
      <c r="AD35" s="395"/>
      <c r="AE35" s="395"/>
      <c r="AF35" s="396"/>
      <c r="AG35" s="116"/>
      <c r="AH35" s="116"/>
      <c r="AI35" s="119">
        <v>20</v>
      </c>
      <c r="AJ35" s="397"/>
      <c r="AK35" s="395"/>
      <c r="AL35" s="395"/>
      <c r="AM35" s="395"/>
      <c r="AN35" s="398"/>
      <c r="AO35" s="122"/>
      <c r="AR35" s="78"/>
      <c r="AS35" s="78"/>
      <c r="AT35" s="78"/>
      <c r="AU35" s="78"/>
      <c r="AV35" s="78"/>
      <c r="AW35" s="78"/>
      <c r="AX35" s="78"/>
      <c r="AY35" s="78"/>
      <c r="AZ35" s="78"/>
    </row>
    <row r="36" spans="2:52" s="27" customFormat="1" ht="10.5" customHeight="1" x14ac:dyDescent="0.15">
      <c r="B36" s="118"/>
      <c r="C36" s="116"/>
      <c r="D36" s="121"/>
      <c r="E36" s="121"/>
      <c r="F36" s="121"/>
      <c r="G36" s="121"/>
      <c r="H36" s="121"/>
      <c r="I36" s="116"/>
      <c r="J36" s="116"/>
      <c r="K36" s="116"/>
      <c r="L36" s="121"/>
      <c r="M36" s="121"/>
      <c r="N36" s="121"/>
      <c r="O36" s="121"/>
      <c r="P36" s="121"/>
      <c r="Q36" s="116"/>
      <c r="R36" s="116"/>
      <c r="S36" s="116"/>
      <c r="T36" s="121"/>
      <c r="U36" s="121"/>
      <c r="V36" s="121"/>
      <c r="W36" s="121"/>
      <c r="X36" s="121"/>
      <c r="Y36" s="116"/>
      <c r="Z36" s="116"/>
      <c r="AA36" s="116"/>
      <c r="AB36" s="121"/>
      <c r="AC36" s="121"/>
      <c r="AD36" s="121"/>
      <c r="AE36" s="121"/>
      <c r="AF36" s="121"/>
      <c r="AG36" s="116"/>
      <c r="AH36" s="116"/>
      <c r="AI36" s="116"/>
      <c r="AJ36" s="121"/>
      <c r="AK36" s="121"/>
      <c r="AL36" s="121"/>
      <c r="AM36" s="121"/>
      <c r="AN36" s="121"/>
      <c r="AO36" s="122"/>
      <c r="AR36" s="78"/>
      <c r="AS36" s="78"/>
      <c r="AT36" s="78"/>
      <c r="AU36" s="78"/>
      <c r="AV36" s="78"/>
      <c r="AW36" s="78"/>
      <c r="AX36" s="78"/>
      <c r="AY36" s="78"/>
      <c r="AZ36" s="78"/>
    </row>
    <row r="37" spans="2:52" s="27" customFormat="1" ht="22" customHeight="1" x14ac:dyDescent="0.15">
      <c r="B37" s="118"/>
      <c r="C37" s="119">
        <v>21</v>
      </c>
      <c r="D37" s="394"/>
      <c r="E37" s="395"/>
      <c r="F37" s="395"/>
      <c r="G37" s="395"/>
      <c r="H37" s="396"/>
      <c r="I37" s="116"/>
      <c r="J37" s="116"/>
      <c r="K37" s="119">
        <v>22</v>
      </c>
      <c r="L37" s="394"/>
      <c r="M37" s="395"/>
      <c r="N37" s="395"/>
      <c r="O37" s="395"/>
      <c r="P37" s="396"/>
      <c r="Q37" s="116"/>
      <c r="R37" s="116"/>
      <c r="S37" s="119">
        <v>23</v>
      </c>
      <c r="T37" s="397"/>
      <c r="U37" s="395"/>
      <c r="V37" s="395"/>
      <c r="W37" s="395"/>
      <c r="X37" s="398"/>
      <c r="Y37" s="116"/>
      <c r="Z37" s="116"/>
      <c r="AA37" s="119">
        <v>24</v>
      </c>
      <c r="AB37" s="394"/>
      <c r="AC37" s="395"/>
      <c r="AD37" s="395"/>
      <c r="AE37" s="395"/>
      <c r="AF37" s="396"/>
      <c r="AG37" s="116"/>
      <c r="AH37" s="116"/>
      <c r="AI37" s="119">
        <v>25</v>
      </c>
      <c r="AJ37" s="397"/>
      <c r="AK37" s="395"/>
      <c r="AL37" s="395"/>
      <c r="AM37" s="395"/>
      <c r="AN37" s="398"/>
      <c r="AO37" s="123"/>
      <c r="AS37" s="78"/>
      <c r="AT37" s="78"/>
      <c r="AU37" s="78"/>
      <c r="AV37" s="78"/>
      <c r="AW37" s="78"/>
      <c r="AX37" s="78"/>
      <c r="AY37" s="78"/>
      <c r="AZ37" s="78"/>
    </row>
    <row r="38" spans="2:52" s="27" customFormat="1" ht="10.5" customHeight="1" x14ac:dyDescent="0.15">
      <c r="B38" s="118"/>
      <c r="C38" s="116"/>
      <c r="D38" s="121"/>
      <c r="E38" s="121"/>
      <c r="F38" s="121"/>
      <c r="G38" s="121"/>
      <c r="H38" s="121"/>
      <c r="I38" s="116"/>
      <c r="J38" s="116"/>
      <c r="K38" s="116"/>
      <c r="L38" s="121"/>
      <c r="M38" s="121"/>
      <c r="N38" s="121"/>
      <c r="O38" s="121"/>
      <c r="P38" s="121"/>
      <c r="Q38" s="116"/>
      <c r="R38" s="116"/>
      <c r="S38" s="116"/>
      <c r="T38" s="121"/>
      <c r="U38" s="121"/>
      <c r="V38" s="121"/>
      <c r="W38" s="121"/>
      <c r="X38" s="121"/>
      <c r="Y38" s="116"/>
      <c r="Z38" s="116"/>
      <c r="AA38" s="116"/>
      <c r="AB38" s="121"/>
      <c r="AC38" s="121"/>
      <c r="AD38" s="121"/>
      <c r="AE38" s="121"/>
      <c r="AF38" s="121"/>
      <c r="AG38" s="116"/>
      <c r="AH38" s="116"/>
      <c r="AI38" s="116"/>
      <c r="AJ38" s="121"/>
      <c r="AK38" s="121"/>
      <c r="AL38" s="121"/>
      <c r="AM38" s="121"/>
      <c r="AN38" s="121"/>
      <c r="AO38" s="122"/>
    </row>
    <row r="39" spans="2:52" s="27" customFormat="1" ht="22" customHeight="1" x14ac:dyDescent="0.15">
      <c r="B39" s="118"/>
      <c r="C39" s="119">
        <v>26</v>
      </c>
      <c r="D39" s="394"/>
      <c r="E39" s="395"/>
      <c r="F39" s="395"/>
      <c r="G39" s="395"/>
      <c r="H39" s="396"/>
      <c r="I39" s="116"/>
      <c r="J39" s="116"/>
      <c r="K39" s="119">
        <v>27</v>
      </c>
      <c r="L39" s="394"/>
      <c r="M39" s="395"/>
      <c r="N39" s="395"/>
      <c r="O39" s="395"/>
      <c r="P39" s="396"/>
      <c r="Q39" s="116"/>
      <c r="R39" s="116"/>
      <c r="S39" s="119">
        <v>28</v>
      </c>
      <c r="T39" s="397"/>
      <c r="U39" s="395"/>
      <c r="V39" s="395"/>
      <c r="W39" s="395"/>
      <c r="X39" s="398"/>
      <c r="Y39" s="116"/>
      <c r="Z39" s="116"/>
      <c r="AA39" s="119">
        <v>29</v>
      </c>
      <c r="AB39" s="394"/>
      <c r="AC39" s="395"/>
      <c r="AD39" s="395"/>
      <c r="AE39" s="395"/>
      <c r="AF39" s="396"/>
      <c r="AG39" s="116"/>
      <c r="AH39" s="116"/>
      <c r="AI39" s="119">
        <v>30</v>
      </c>
      <c r="AJ39" s="397"/>
      <c r="AK39" s="395"/>
      <c r="AL39" s="395"/>
      <c r="AM39" s="395"/>
      <c r="AN39" s="398"/>
      <c r="AO39" s="122"/>
    </row>
    <row r="40" spans="2:52" s="27" customFormat="1" ht="10.5" customHeight="1" x14ac:dyDescent="0.15">
      <c r="B40" s="118"/>
      <c r="C40" s="117"/>
      <c r="D40" s="121"/>
      <c r="E40" s="121"/>
      <c r="F40" s="121"/>
      <c r="G40" s="121"/>
      <c r="H40" s="121"/>
      <c r="I40" s="117"/>
      <c r="J40" s="117"/>
      <c r="K40" s="117"/>
      <c r="L40" s="121"/>
      <c r="M40" s="121"/>
      <c r="N40" s="121"/>
      <c r="O40" s="121"/>
      <c r="P40" s="121"/>
      <c r="Q40" s="117"/>
      <c r="R40" s="117"/>
      <c r="S40" s="117"/>
      <c r="T40" s="121"/>
      <c r="U40" s="121"/>
      <c r="V40" s="121"/>
      <c r="W40" s="121"/>
      <c r="X40" s="121"/>
      <c r="Y40" s="117"/>
      <c r="Z40" s="117"/>
      <c r="AA40" s="117"/>
      <c r="AB40" s="121"/>
      <c r="AC40" s="121"/>
      <c r="AD40" s="121"/>
      <c r="AE40" s="121"/>
      <c r="AF40" s="121"/>
      <c r="AG40" s="117"/>
      <c r="AH40" s="117"/>
      <c r="AI40" s="117"/>
      <c r="AJ40" s="121"/>
      <c r="AK40" s="121"/>
      <c r="AL40" s="121"/>
      <c r="AM40" s="121"/>
      <c r="AN40" s="121"/>
      <c r="AO40" s="124"/>
    </row>
    <row r="41" spans="2:52" s="27" customFormat="1" ht="22" customHeight="1" x14ac:dyDescent="0.15">
      <c r="B41" s="118"/>
      <c r="C41" s="119">
        <v>31</v>
      </c>
      <c r="D41" s="394"/>
      <c r="E41" s="395"/>
      <c r="F41" s="395"/>
      <c r="G41" s="395"/>
      <c r="H41" s="396"/>
      <c r="I41" s="116"/>
      <c r="J41" s="116"/>
      <c r="K41" s="119">
        <v>32</v>
      </c>
      <c r="L41" s="394"/>
      <c r="M41" s="395"/>
      <c r="N41" s="395"/>
      <c r="O41" s="395"/>
      <c r="P41" s="396"/>
      <c r="Q41" s="116"/>
      <c r="R41" s="116"/>
      <c r="S41" s="119">
        <v>33</v>
      </c>
      <c r="T41" s="397"/>
      <c r="U41" s="395"/>
      <c r="V41" s="395"/>
      <c r="W41" s="395"/>
      <c r="X41" s="398"/>
      <c r="Y41" s="116"/>
      <c r="Z41" s="116"/>
      <c r="AA41" s="119">
        <v>34</v>
      </c>
      <c r="AB41" s="394"/>
      <c r="AC41" s="395"/>
      <c r="AD41" s="395"/>
      <c r="AE41" s="395"/>
      <c r="AF41" s="396"/>
      <c r="AG41" s="116"/>
      <c r="AH41" s="116"/>
      <c r="AI41" s="119">
        <v>35</v>
      </c>
      <c r="AJ41" s="397"/>
      <c r="AK41" s="395"/>
      <c r="AL41" s="395"/>
      <c r="AM41" s="395"/>
      <c r="AN41" s="398"/>
      <c r="AO41" s="122"/>
    </row>
    <row r="42" spans="2:52" s="26" customFormat="1" ht="14.25" customHeight="1" x14ac:dyDescent="0.15">
      <c r="B42" s="112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25"/>
    </row>
    <row r="43" spans="2:52" s="26" customFormat="1" ht="13" customHeight="1" x14ac:dyDescent="0.15">
      <c r="B43" s="112"/>
      <c r="C43" s="441" t="s">
        <v>54</v>
      </c>
      <c r="D43" s="441"/>
      <c r="E43" s="441"/>
      <c r="F43" s="441"/>
      <c r="G43" s="441"/>
      <c r="H43" s="441"/>
      <c r="I43" s="441"/>
      <c r="J43" s="441"/>
      <c r="K43" s="441"/>
      <c r="L43" s="441"/>
      <c r="M43" s="440" t="s">
        <v>55</v>
      </c>
      <c r="N43" s="440"/>
      <c r="O43" s="440"/>
      <c r="P43" s="440"/>
      <c r="Q43" s="440"/>
      <c r="R43" s="440"/>
      <c r="S43" s="440"/>
      <c r="T43" s="114"/>
      <c r="U43" s="127"/>
      <c r="V43" s="127"/>
      <c r="W43" s="434" t="s">
        <v>54</v>
      </c>
      <c r="X43" s="434"/>
      <c r="Y43" s="434"/>
      <c r="Z43" s="434"/>
      <c r="AA43" s="434"/>
      <c r="AB43" s="434"/>
      <c r="AC43" s="434"/>
      <c r="AD43" s="434"/>
      <c r="AE43" s="434"/>
      <c r="AF43" s="434"/>
      <c r="AG43" s="452" t="s">
        <v>55</v>
      </c>
      <c r="AH43" s="452"/>
      <c r="AI43" s="452"/>
      <c r="AJ43" s="452"/>
      <c r="AK43" s="452"/>
      <c r="AL43" s="452"/>
      <c r="AM43" s="452"/>
      <c r="AN43" s="114"/>
      <c r="AO43" s="125"/>
    </row>
    <row r="44" spans="2:52" s="27" customFormat="1" ht="22" customHeight="1" x14ac:dyDescent="0.15">
      <c r="B44" s="118"/>
      <c r="C44" s="119" t="s">
        <v>41</v>
      </c>
      <c r="D44" s="394"/>
      <c r="E44" s="435"/>
      <c r="F44" s="435"/>
      <c r="G44" s="435"/>
      <c r="H44" s="435"/>
      <c r="I44" s="435"/>
      <c r="J44" s="435"/>
      <c r="K44" s="396"/>
      <c r="L44" s="436"/>
      <c r="M44" s="436"/>
      <c r="N44" s="436"/>
      <c r="O44" s="436"/>
      <c r="P44" s="436"/>
      <c r="Q44" s="436"/>
      <c r="R44" s="436"/>
      <c r="S44" s="436"/>
      <c r="T44" s="436"/>
      <c r="U44" s="94"/>
      <c r="V44" s="94"/>
      <c r="W44" s="119" t="s">
        <v>42</v>
      </c>
      <c r="X44" s="394"/>
      <c r="Y44" s="435"/>
      <c r="Z44" s="435"/>
      <c r="AA44" s="435"/>
      <c r="AB44" s="435"/>
      <c r="AC44" s="435"/>
      <c r="AD44" s="435"/>
      <c r="AE44" s="396"/>
      <c r="AF44" s="397"/>
      <c r="AG44" s="395"/>
      <c r="AH44" s="395"/>
      <c r="AI44" s="395"/>
      <c r="AJ44" s="395"/>
      <c r="AK44" s="395"/>
      <c r="AL44" s="395"/>
      <c r="AM44" s="395"/>
      <c r="AN44" s="398"/>
      <c r="AO44" s="126"/>
    </row>
    <row r="45" spans="2:52" s="27" customFormat="1" ht="10" customHeight="1" x14ac:dyDescent="0.15">
      <c r="B45" s="118"/>
      <c r="C45" s="117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94"/>
      <c r="V45" s="94"/>
      <c r="W45" s="117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6"/>
    </row>
    <row r="46" spans="2:52" s="27" customFormat="1" ht="22" customHeight="1" x14ac:dyDescent="0.15">
      <c r="B46" s="118"/>
      <c r="C46" s="119" t="s">
        <v>43</v>
      </c>
      <c r="D46" s="394"/>
      <c r="E46" s="435"/>
      <c r="F46" s="435"/>
      <c r="G46" s="435"/>
      <c r="H46" s="435"/>
      <c r="I46" s="435"/>
      <c r="J46" s="435"/>
      <c r="K46" s="396"/>
      <c r="L46" s="436"/>
      <c r="M46" s="436"/>
      <c r="N46" s="436"/>
      <c r="O46" s="436"/>
      <c r="P46" s="436"/>
      <c r="Q46" s="436"/>
      <c r="R46" s="436"/>
      <c r="S46" s="436"/>
      <c r="T46" s="436"/>
      <c r="U46" s="94"/>
      <c r="V46" s="94"/>
      <c r="W46" s="119" t="s">
        <v>44</v>
      </c>
      <c r="X46" s="394"/>
      <c r="Y46" s="435"/>
      <c r="Z46" s="435"/>
      <c r="AA46" s="435"/>
      <c r="AB46" s="435"/>
      <c r="AC46" s="435"/>
      <c r="AD46" s="435"/>
      <c r="AE46" s="396"/>
      <c r="AF46" s="397"/>
      <c r="AG46" s="395"/>
      <c r="AH46" s="395"/>
      <c r="AI46" s="395"/>
      <c r="AJ46" s="395"/>
      <c r="AK46" s="395"/>
      <c r="AL46" s="395"/>
      <c r="AM46" s="395"/>
      <c r="AN46" s="398"/>
      <c r="AO46" s="126"/>
    </row>
    <row r="47" spans="2:52" s="26" customFormat="1" ht="10.5" customHeight="1" x14ac:dyDescent="0.15">
      <c r="B47" s="112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99"/>
    </row>
    <row r="48" spans="2:52" s="26" customFormat="1" x14ac:dyDescent="0.15">
      <c r="B48" s="112"/>
      <c r="C48" s="399" t="s">
        <v>167</v>
      </c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99"/>
    </row>
    <row r="49" spans="2:55" s="26" customFormat="1" x14ac:dyDescent="0.15">
      <c r="B49" s="112"/>
      <c r="C49" s="128" t="s">
        <v>165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99"/>
    </row>
    <row r="50" spans="2:55" s="26" customFormat="1" x14ac:dyDescent="0.15">
      <c r="B50" s="112"/>
      <c r="C50" s="443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4"/>
      <c r="AG50" s="444"/>
      <c r="AH50" s="444"/>
      <c r="AI50" s="444"/>
      <c r="AJ50" s="444"/>
      <c r="AK50" s="444"/>
      <c r="AL50" s="444"/>
      <c r="AM50" s="444"/>
      <c r="AN50" s="445"/>
      <c r="AO50" s="99"/>
    </row>
    <row r="51" spans="2:55" s="26" customFormat="1" ht="12.75" customHeight="1" x14ac:dyDescent="0.15">
      <c r="B51" s="112"/>
      <c r="C51" s="446"/>
      <c r="D51" s="447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447"/>
      <c r="R51" s="447"/>
      <c r="S51" s="447"/>
      <c r="T51" s="447"/>
      <c r="U51" s="447"/>
      <c r="V51" s="447"/>
      <c r="W51" s="447"/>
      <c r="X51" s="447"/>
      <c r="Y51" s="447"/>
      <c r="Z51" s="447"/>
      <c r="AA51" s="447"/>
      <c r="AB51" s="447"/>
      <c r="AC51" s="447"/>
      <c r="AD51" s="447"/>
      <c r="AE51" s="447"/>
      <c r="AF51" s="447"/>
      <c r="AG51" s="447"/>
      <c r="AH51" s="447"/>
      <c r="AI51" s="447"/>
      <c r="AJ51" s="447"/>
      <c r="AK51" s="447"/>
      <c r="AL51" s="447"/>
      <c r="AM51" s="447"/>
      <c r="AN51" s="448"/>
      <c r="AO51" s="99"/>
    </row>
    <row r="52" spans="2:55" s="26" customFormat="1" ht="12.75" customHeight="1" x14ac:dyDescent="0.15">
      <c r="B52" s="112"/>
      <c r="C52" s="446"/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7"/>
      <c r="U52" s="447"/>
      <c r="V52" s="447"/>
      <c r="W52" s="447"/>
      <c r="X52" s="447"/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7"/>
      <c r="AL52" s="447"/>
      <c r="AM52" s="447"/>
      <c r="AN52" s="448"/>
      <c r="AO52" s="99"/>
    </row>
    <row r="53" spans="2:55" s="26" customFormat="1" ht="12.75" customHeight="1" x14ac:dyDescent="0.15">
      <c r="B53" s="112"/>
      <c r="C53" s="446"/>
      <c r="D53" s="447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  <c r="V53" s="447"/>
      <c r="W53" s="447"/>
      <c r="X53" s="447"/>
      <c r="Y53" s="447"/>
      <c r="Z53" s="447"/>
      <c r="AA53" s="447"/>
      <c r="AB53" s="447"/>
      <c r="AC53" s="447"/>
      <c r="AD53" s="447"/>
      <c r="AE53" s="447"/>
      <c r="AF53" s="447"/>
      <c r="AG53" s="447"/>
      <c r="AH53" s="447"/>
      <c r="AI53" s="447"/>
      <c r="AJ53" s="447"/>
      <c r="AK53" s="447"/>
      <c r="AL53" s="447"/>
      <c r="AM53" s="447"/>
      <c r="AN53" s="448"/>
      <c r="AO53" s="99"/>
    </row>
    <row r="54" spans="2:55" s="26" customFormat="1" ht="12.75" customHeight="1" x14ac:dyDescent="0.15">
      <c r="B54" s="112"/>
      <c r="C54" s="449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450"/>
      <c r="AM54" s="450"/>
      <c r="AN54" s="451"/>
      <c r="AO54" s="99"/>
    </row>
    <row r="55" spans="2:55" s="26" customFormat="1" ht="11" customHeight="1" x14ac:dyDescent="0.15">
      <c r="B55" s="130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7"/>
    </row>
    <row r="56" spans="2:55" s="26" customFormat="1" ht="9.5" customHeight="1" x14ac:dyDescent="0.15"/>
    <row r="57" spans="2:55" s="26" customFormat="1" ht="7" customHeight="1" x14ac:dyDescent="0.15">
      <c r="B57" s="131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32"/>
    </row>
    <row r="58" spans="2:55" s="26" customFormat="1" ht="24" customHeight="1" x14ac:dyDescent="0.15">
      <c r="B58" s="101"/>
      <c r="C58" s="442" t="s">
        <v>146</v>
      </c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147"/>
      <c r="P58" s="147"/>
      <c r="Q58" s="147"/>
      <c r="R58" s="147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7"/>
      <c r="AV58" s="462" t="s">
        <v>126</v>
      </c>
      <c r="AW58" s="462"/>
      <c r="AX58" s="462"/>
      <c r="AY58" s="462"/>
      <c r="AZ58" s="462"/>
    </row>
    <row r="59" spans="2:55" s="26" customFormat="1" ht="14" customHeight="1" x14ac:dyDescent="0.15">
      <c r="B59" s="101"/>
      <c r="C59" s="148"/>
      <c r="D59" s="96"/>
      <c r="E59" s="96"/>
      <c r="F59" s="96"/>
      <c r="G59" s="96"/>
      <c r="H59" s="96"/>
      <c r="I59" s="96"/>
      <c r="J59" s="96"/>
      <c r="K59" s="96"/>
      <c r="L59" s="96"/>
      <c r="M59" s="359" t="s">
        <v>76</v>
      </c>
      <c r="N59" s="359"/>
      <c r="O59" s="359"/>
      <c r="P59" s="359"/>
      <c r="Q59" s="14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7"/>
    </row>
    <row r="60" spans="2:55" s="26" customFormat="1" ht="22.5" customHeight="1" x14ac:dyDescent="0.25">
      <c r="B60" s="101"/>
      <c r="C60" s="85"/>
      <c r="D60" s="307" t="s">
        <v>70</v>
      </c>
      <c r="E60" s="308"/>
      <c r="F60" s="308"/>
      <c r="G60" s="308"/>
      <c r="H60" s="308"/>
      <c r="I60" s="308"/>
      <c r="J60" s="308"/>
      <c r="K60" s="308"/>
      <c r="L60" s="309"/>
      <c r="M60" s="356"/>
      <c r="N60" s="357"/>
      <c r="O60" s="357"/>
      <c r="P60" s="358"/>
      <c r="Q60" s="360"/>
      <c r="R60" s="360"/>
      <c r="S60" s="360"/>
      <c r="T60" s="360"/>
      <c r="U60" s="360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7"/>
      <c r="AV60" s="144" t="s">
        <v>125</v>
      </c>
      <c r="AW60" s="144"/>
      <c r="AX60" s="144" t="s">
        <v>116</v>
      </c>
      <c r="AY60" s="144" t="s">
        <v>115</v>
      </c>
      <c r="AZ60" s="144" t="s">
        <v>119</v>
      </c>
      <c r="BA60" s="144" t="s">
        <v>120</v>
      </c>
      <c r="BB60" s="144" t="s">
        <v>121</v>
      </c>
      <c r="BC60" s="144" t="s">
        <v>122</v>
      </c>
    </row>
    <row r="61" spans="2:55" s="26" customFormat="1" ht="22.5" customHeight="1" x14ac:dyDescent="0.25">
      <c r="B61" s="101"/>
      <c r="C61" s="85"/>
      <c r="D61" s="307" t="s">
        <v>112</v>
      </c>
      <c r="E61" s="308"/>
      <c r="F61" s="308"/>
      <c r="G61" s="308"/>
      <c r="H61" s="308"/>
      <c r="I61" s="308"/>
      <c r="J61" s="308"/>
      <c r="K61" s="308"/>
      <c r="L61" s="309"/>
      <c r="M61" s="356"/>
      <c r="N61" s="357"/>
      <c r="O61" s="357"/>
      <c r="P61" s="358"/>
      <c r="Q61" s="360"/>
      <c r="R61" s="360"/>
      <c r="S61" s="360"/>
      <c r="T61" s="360"/>
      <c r="U61" s="360"/>
      <c r="V61" s="89"/>
      <c r="W61" s="89"/>
      <c r="X61" s="89"/>
      <c r="Y61" s="420"/>
      <c r="Z61" s="420"/>
      <c r="AA61" s="420"/>
      <c r="AB61" s="420"/>
      <c r="AC61" s="420"/>
      <c r="AD61" s="420"/>
      <c r="AE61" s="463"/>
      <c r="AF61" s="463"/>
      <c r="AG61" s="463"/>
      <c r="AH61" s="463"/>
      <c r="AI61" s="89"/>
      <c r="AJ61" s="89"/>
      <c r="AK61" s="89"/>
      <c r="AL61" s="89"/>
      <c r="AM61" s="89"/>
      <c r="AN61" s="89"/>
      <c r="AO61" s="87"/>
      <c r="AU61" s="26" t="s">
        <v>86</v>
      </c>
      <c r="AV61" s="144" t="s">
        <v>123</v>
      </c>
      <c r="AW61" s="144"/>
      <c r="AX61" s="144">
        <v>50</v>
      </c>
      <c r="AY61" s="144">
        <v>53</v>
      </c>
      <c r="AZ61" s="144">
        <v>56</v>
      </c>
      <c r="BA61" s="144">
        <v>58</v>
      </c>
      <c r="BB61" s="144">
        <v>62</v>
      </c>
      <c r="BC61" s="144">
        <v>64</v>
      </c>
    </row>
    <row r="62" spans="2:55" s="26" customFormat="1" ht="26" customHeight="1" x14ac:dyDescent="0.25">
      <c r="B62" s="101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151"/>
      <c r="R62" s="151"/>
      <c r="S62" s="151"/>
      <c r="T62" s="151"/>
      <c r="U62" s="151"/>
      <c r="V62" s="89"/>
      <c r="W62" s="89"/>
      <c r="X62" s="89"/>
      <c r="Y62" s="86"/>
      <c r="Z62" s="86"/>
      <c r="AA62" s="86"/>
      <c r="AB62" s="86"/>
      <c r="AC62" s="86"/>
      <c r="AD62" s="86"/>
      <c r="AE62" s="150"/>
      <c r="AF62" s="150"/>
      <c r="AG62" s="150"/>
      <c r="AH62" s="150"/>
      <c r="AI62" s="89"/>
      <c r="AJ62" s="89"/>
      <c r="AK62" s="89"/>
      <c r="AL62" s="89"/>
      <c r="AM62" s="89"/>
      <c r="AN62" s="89"/>
      <c r="AO62" s="87"/>
      <c r="AU62" s="26" t="s">
        <v>87</v>
      </c>
      <c r="AV62" s="144" t="s">
        <v>124</v>
      </c>
      <c r="AW62" s="144"/>
      <c r="AX62" s="144">
        <v>69</v>
      </c>
      <c r="AY62" s="144">
        <v>72</v>
      </c>
      <c r="AZ62" s="144">
        <v>74</v>
      </c>
      <c r="BA62" s="144">
        <v>76</v>
      </c>
      <c r="BB62" s="144">
        <v>78</v>
      </c>
      <c r="BC62" s="144">
        <v>80</v>
      </c>
    </row>
    <row r="63" spans="2:55" s="26" customFormat="1" ht="24" customHeight="1" x14ac:dyDescent="0.25">
      <c r="B63" s="101"/>
      <c r="C63" s="85"/>
      <c r="D63" s="307" t="s">
        <v>69</v>
      </c>
      <c r="E63" s="308"/>
      <c r="F63" s="308"/>
      <c r="G63" s="308"/>
      <c r="H63" s="308"/>
      <c r="I63" s="308"/>
      <c r="J63" s="308"/>
      <c r="K63" s="308"/>
      <c r="L63" s="309"/>
      <c r="M63" s="356"/>
      <c r="N63" s="357"/>
      <c r="O63" s="357"/>
      <c r="P63" s="358"/>
      <c r="Q63" s="361" t="s">
        <v>114</v>
      </c>
      <c r="R63" s="362"/>
      <c r="S63" s="362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85"/>
      <c r="AH63" s="150"/>
      <c r="AI63" s="89"/>
      <c r="AJ63" s="89"/>
      <c r="AK63" s="89"/>
      <c r="AL63" s="89"/>
      <c r="AM63" s="89"/>
      <c r="AN63" s="89"/>
      <c r="AO63" s="87"/>
    </row>
    <row r="64" spans="2:55" s="26" customFormat="1" ht="24" customHeight="1" x14ac:dyDescent="0.25">
      <c r="B64" s="101"/>
      <c r="C64" s="85"/>
      <c r="D64" s="307" t="s">
        <v>93</v>
      </c>
      <c r="E64" s="308"/>
      <c r="F64" s="308"/>
      <c r="G64" s="308"/>
      <c r="H64" s="308"/>
      <c r="I64" s="308"/>
      <c r="J64" s="308"/>
      <c r="K64" s="308"/>
      <c r="L64" s="309"/>
      <c r="M64" s="356"/>
      <c r="N64" s="357"/>
      <c r="O64" s="357"/>
      <c r="P64" s="358"/>
      <c r="Q64" s="361" t="s">
        <v>102</v>
      </c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  <c r="AJ64" s="362"/>
      <c r="AK64" s="362"/>
      <c r="AL64" s="362"/>
      <c r="AM64" s="362"/>
      <c r="AN64" s="89"/>
      <c r="AO64" s="87"/>
      <c r="AV64" s="470"/>
      <c r="AW64" s="470"/>
      <c r="AX64" s="470"/>
    </row>
    <row r="65" spans="2:55" s="26" customFormat="1" ht="13" customHeight="1" x14ac:dyDescent="0.15">
      <c r="B65" s="101"/>
      <c r="C65" s="86"/>
      <c r="D65" s="86"/>
      <c r="E65" s="86"/>
      <c r="F65" s="86"/>
      <c r="G65" s="86"/>
      <c r="H65" s="86"/>
      <c r="I65" s="150"/>
      <c r="J65" s="150"/>
      <c r="K65" s="150"/>
      <c r="L65" s="150"/>
      <c r="M65" s="150"/>
      <c r="N65" s="150"/>
      <c r="O65" s="150"/>
      <c r="P65" s="150"/>
      <c r="Q65" s="151"/>
      <c r="R65" s="151"/>
      <c r="S65" s="151"/>
      <c r="T65" s="151"/>
      <c r="U65" s="151"/>
      <c r="V65" s="89"/>
      <c r="W65" s="89"/>
      <c r="X65" s="89"/>
      <c r="Y65" s="86"/>
      <c r="Z65" s="86"/>
      <c r="AA65" s="86"/>
      <c r="AB65" s="86"/>
      <c r="AC65" s="86"/>
      <c r="AD65" s="86"/>
      <c r="AE65" s="150"/>
      <c r="AF65" s="150"/>
      <c r="AG65" s="150"/>
      <c r="AH65" s="150"/>
      <c r="AI65" s="89"/>
      <c r="AJ65" s="89"/>
      <c r="AK65" s="89"/>
      <c r="AL65" s="89"/>
      <c r="AM65" s="89"/>
      <c r="AN65" s="89"/>
      <c r="AO65" s="87"/>
      <c r="AV65" s="470"/>
      <c r="AW65" s="470"/>
      <c r="AX65" s="470"/>
    </row>
    <row r="66" spans="2:55" s="26" customFormat="1" ht="26" customHeight="1" x14ac:dyDescent="0.25">
      <c r="B66" s="101"/>
      <c r="C66" s="85"/>
      <c r="D66" s="85" t="s">
        <v>129</v>
      </c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7"/>
      <c r="AV66" s="145"/>
      <c r="AW66" s="145"/>
      <c r="AX66" s="145"/>
      <c r="AY66" s="145"/>
      <c r="AZ66" s="145"/>
      <c r="BA66" s="145"/>
      <c r="BB66" s="145"/>
      <c r="BC66" s="145"/>
    </row>
    <row r="67" spans="2:55" s="26" customFormat="1" x14ac:dyDescent="0.25">
      <c r="B67" s="101"/>
      <c r="C67" s="85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7"/>
      <c r="AV67" s="145"/>
      <c r="AW67" s="145"/>
      <c r="AX67" s="145"/>
      <c r="AY67" s="145"/>
      <c r="AZ67" s="145"/>
      <c r="BA67" s="145"/>
      <c r="BB67" s="145"/>
      <c r="BC67" s="145"/>
    </row>
    <row r="68" spans="2:55" s="26" customFormat="1" ht="26" customHeight="1" x14ac:dyDescent="0.25">
      <c r="B68" s="101"/>
      <c r="C68" s="94"/>
      <c r="D68" s="369" t="s">
        <v>51</v>
      </c>
      <c r="E68" s="370"/>
      <c r="F68" s="370"/>
      <c r="G68" s="371"/>
      <c r="H68" s="84"/>
      <c r="I68" s="85"/>
      <c r="J68" s="372" t="s">
        <v>49</v>
      </c>
      <c r="K68" s="373"/>
      <c r="L68" s="373"/>
      <c r="M68" s="374"/>
      <c r="N68" s="84"/>
      <c r="O68" s="85"/>
      <c r="P68" s="375" t="s">
        <v>71</v>
      </c>
      <c r="Q68" s="376"/>
      <c r="R68" s="376"/>
      <c r="S68" s="377"/>
      <c r="T68" s="84"/>
      <c r="U68" s="85"/>
      <c r="V68" s="378" t="s">
        <v>109</v>
      </c>
      <c r="W68" s="379"/>
      <c r="X68" s="379"/>
      <c r="Y68" s="380"/>
      <c r="Z68" s="84"/>
      <c r="AA68" s="85"/>
      <c r="AB68" s="464" t="s">
        <v>72</v>
      </c>
      <c r="AC68" s="465"/>
      <c r="AD68" s="465"/>
      <c r="AE68" s="466"/>
      <c r="AF68" s="84"/>
      <c r="AG68" s="85"/>
      <c r="AH68" s="424" t="s">
        <v>50</v>
      </c>
      <c r="AI68" s="425"/>
      <c r="AJ68" s="425"/>
      <c r="AK68" s="426"/>
      <c r="AL68" s="84"/>
      <c r="AM68" s="89"/>
      <c r="AN68" s="89"/>
      <c r="AO68" s="87"/>
      <c r="AV68" s="145"/>
      <c r="AW68" s="145"/>
      <c r="AX68" s="145"/>
      <c r="AY68" s="145"/>
      <c r="AZ68" s="145"/>
      <c r="BA68" s="145"/>
      <c r="BB68" s="145"/>
      <c r="BC68" s="145"/>
    </row>
    <row r="69" spans="2:55" s="26" customFormat="1" ht="26" customHeight="1" x14ac:dyDescent="0.15">
      <c r="B69" s="101"/>
      <c r="C69" s="109"/>
      <c r="D69" s="109"/>
      <c r="E69" s="109"/>
      <c r="F69" s="109"/>
      <c r="G69" s="109"/>
      <c r="H69" s="136"/>
      <c r="I69" s="85"/>
      <c r="J69" s="109"/>
      <c r="K69" s="109"/>
      <c r="L69" s="109"/>
      <c r="M69" s="109"/>
      <c r="N69" s="136"/>
      <c r="O69" s="85"/>
      <c r="P69" s="137"/>
      <c r="Q69" s="137"/>
      <c r="R69" s="137"/>
      <c r="S69" s="137"/>
      <c r="T69" s="136"/>
      <c r="U69" s="85"/>
      <c r="V69" s="109"/>
      <c r="W69" s="109"/>
      <c r="X69" s="109"/>
      <c r="Y69" s="109"/>
      <c r="Z69" s="136"/>
      <c r="AA69" s="85"/>
      <c r="AB69" s="109"/>
      <c r="AC69" s="109"/>
      <c r="AD69" s="109"/>
      <c r="AE69" s="109"/>
      <c r="AF69" s="136"/>
      <c r="AG69" s="85"/>
      <c r="AH69" s="109"/>
      <c r="AI69" s="109"/>
      <c r="AJ69" s="109"/>
      <c r="AK69" s="109"/>
      <c r="AL69" s="136"/>
      <c r="AM69" s="89"/>
      <c r="AN69" s="89"/>
      <c r="AO69" s="87"/>
    </row>
    <row r="70" spans="2:55" s="26" customFormat="1" ht="26" customHeight="1" x14ac:dyDescent="0.15">
      <c r="B70" s="101"/>
      <c r="C70" s="94"/>
      <c r="D70" s="381" t="s">
        <v>73</v>
      </c>
      <c r="E70" s="382"/>
      <c r="F70" s="382"/>
      <c r="G70" s="383"/>
      <c r="H70" s="84"/>
      <c r="I70" s="85"/>
      <c r="J70" s="384" t="s">
        <v>110</v>
      </c>
      <c r="K70" s="385"/>
      <c r="L70" s="385"/>
      <c r="M70" s="386"/>
      <c r="N70" s="84"/>
      <c r="O70" s="85"/>
      <c r="P70" s="387" t="s">
        <v>48</v>
      </c>
      <c r="Q70" s="388"/>
      <c r="R70" s="388"/>
      <c r="S70" s="389"/>
      <c r="T70" s="84"/>
      <c r="U70" s="85"/>
      <c r="V70" s="390" t="s">
        <v>111</v>
      </c>
      <c r="W70" s="391"/>
      <c r="X70" s="391"/>
      <c r="Y70" s="392"/>
      <c r="Z70" s="84"/>
      <c r="AA70" s="85"/>
      <c r="AB70" s="109"/>
      <c r="AC70" s="109"/>
      <c r="AD70" s="109"/>
      <c r="AE70" s="109"/>
      <c r="AF70" s="136"/>
      <c r="AG70" s="85"/>
      <c r="AH70" s="109"/>
      <c r="AI70" s="109"/>
      <c r="AJ70" s="109"/>
      <c r="AK70" s="109"/>
      <c r="AL70" s="136"/>
      <c r="AM70" s="89"/>
      <c r="AN70" s="89"/>
      <c r="AO70" s="87"/>
    </row>
    <row r="71" spans="2:55" s="26" customFormat="1" ht="14.25" customHeight="1" x14ac:dyDescent="0.15">
      <c r="B71" s="101"/>
      <c r="C71" s="109"/>
      <c r="D71" s="109"/>
      <c r="E71" s="109"/>
      <c r="F71" s="109"/>
      <c r="G71" s="136"/>
      <c r="H71" s="85"/>
      <c r="I71" s="109"/>
      <c r="J71" s="109"/>
      <c r="K71" s="109"/>
      <c r="L71" s="109"/>
      <c r="M71" s="136"/>
      <c r="N71" s="85"/>
      <c r="O71" s="137"/>
      <c r="P71" s="137"/>
      <c r="Q71" s="137"/>
      <c r="R71" s="137"/>
      <c r="S71" s="136"/>
      <c r="T71" s="85"/>
      <c r="U71" s="109"/>
      <c r="V71" s="109"/>
      <c r="W71" s="109"/>
      <c r="X71" s="109"/>
      <c r="Y71" s="136"/>
      <c r="Z71" s="85"/>
      <c r="AA71" s="109"/>
      <c r="AB71" s="109"/>
      <c r="AC71" s="109"/>
      <c r="AD71" s="109"/>
      <c r="AE71" s="136"/>
      <c r="AF71" s="109"/>
      <c r="AG71" s="89"/>
      <c r="AH71" s="109"/>
      <c r="AI71" s="109"/>
      <c r="AJ71" s="109"/>
      <c r="AK71" s="136"/>
      <c r="AL71" s="89"/>
      <c r="AM71" s="89"/>
      <c r="AN71" s="89"/>
      <c r="AO71" s="87"/>
    </row>
    <row r="72" spans="2:55" s="26" customFormat="1" ht="19.5" customHeight="1" x14ac:dyDescent="0.15">
      <c r="B72" s="101"/>
      <c r="C72" s="109"/>
      <c r="D72" s="134" t="s">
        <v>169</v>
      </c>
      <c r="E72" s="133"/>
      <c r="F72" s="133"/>
      <c r="G72" s="133"/>
      <c r="H72" s="133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89"/>
      <c r="AN72" s="89"/>
      <c r="AO72" s="87"/>
    </row>
    <row r="73" spans="2:55" s="26" customFormat="1" ht="26" customHeight="1" x14ac:dyDescent="0.15">
      <c r="B73" s="101"/>
      <c r="C73" s="109"/>
      <c r="D73" s="393" t="s">
        <v>9</v>
      </c>
      <c r="E73" s="393"/>
      <c r="F73" s="393"/>
      <c r="G73" s="393"/>
      <c r="H73" s="393"/>
      <c r="I73" s="393" t="s">
        <v>117</v>
      </c>
      <c r="J73" s="393"/>
      <c r="K73" s="94"/>
      <c r="L73" s="94"/>
      <c r="M73" s="393" t="s">
        <v>9</v>
      </c>
      <c r="N73" s="393"/>
      <c r="O73" s="393"/>
      <c r="P73" s="393"/>
      <c r="Q73" s="393"/>
      <c r="R73" s="393" t="s">
        <v>117</v>
      </c>
      <c r="S73" s="393"/>
      <c r="T73" s="94"/>
      <c r="U73" s="111"/>
      <c r="V73" s="393" t="s">
        <v>9</v>
      </c>
      <c r="W73" s="393"/>
      <c r="X73" s="393"/>
      <c r="Y73" s="393"/>
      <c r="Z73" s="393"/>
      <c r="AA73" s="393" t="s">
        <v>117</v>
      </c>
      <c r="AB73" s="393"/>
      <c r="AC73" s="94"/>
      <c r="AD73" s="94"/>
      <c r="AE73" s="393" t="s">
        <v>9</v>
      </c>
      <c r="AF73" s="393"/>
      <c r="AG73" s="393"/>
      <c r="AH73" s="393"/>
      <c r="AI73" s="393"/>
      <c r="AJ73" s="393" t="s">
        <v>117</v>
      </c>
      <c r="AK73" s="393"/>
      <c r="AL73" s="94"/>
      <c r="AM73" s="111"/>
      <c r="AN73" s="89"/>
      <c r="AO73" s="87"/>
      <c r="AV73" s="462" t="s">
        <v>127</v>
      </c>
      <c r="AW73" s="462"/>
      <c r="AX73" s="462"/>
      <c r="AY73" s="462"/>
      <c r="AZ73" s="462"/>
    </row>
    <row r="74" spans="2:55" s="26" customFormat="1" ht="22" customHeight="1" x14ac:dyDescent="0.15">
      <c r="B74" s="101"/>
      <c r="C74" s="135">
        <v>1</v>
      </c>
      <c r="D74" s="367"/>
      <c r="E74" s="367"/>
      <c r="F74" s="367"/>
      <c r="G74" s="367"/>
      <c r="H74" s="367"/>
      <c r="I74" s="368"/>
      <c r="J74" s="368"/>
      <c r="K74" s="94"/>
      <c r="L74" s="135">
        <v>9</v>
      </c>
      <c r="M74" s="367"/>
      <c r="N74" s="367"/>
      <c r="O74" s="367"/>
      <c r="P74" s="367"/>
      <c r="Q74" s="367"/>
      <c r="R74" s="368"/>
      <c r="S74" s="368"/>
      <c r="T74" s="94"/>
      <c r="U74" s="135">
        <v>17</v>
      </c>
      <c r="V74" s="367"/>
      <c r="W74" s="367"/>
      <c r="X74" s="367"/>
      <c r="Y74" s="367"/>
      <c r="Z74" s="367"/>
      <c r="AA74" s="368"/>
      <c r="AB74" s="368"/>
      <c r="AC74" s="94"/>
      <c r="AD74" s="135">
        <v>25</v>
      </c>
      <c r="AE74" s="367"/>
      <c r="AF74" s="367"/>
      <c r="AG74" s="367"/>
      <c r="AH74" s="367"/>
      <c r="AI74" s="367"/>
      <c r="AJ74" s="368"/>
      <c r="AK74" s="368"/>
      <c r="AL74" s="94"/>
      <c r="AM74" s="111"/>
      <c r="AN74" s="89"/>
      <c r="AO74" s="87"/>
      <c r="AV74" s="470"/>
      <c r="AW74" s="470"/>
      <c r="AX74" s="470"/>
    </row>
    <row r="75" spans="2:55" s="26" customFormat="1" ht="22" customHeight="1" x14ac:dyDescent="0.25">
      <c r="B75" s="101"/>
      <c r="C75" s="135">
        <v>2</v>
      </c>
      <c r="D75" s="367"/>
      <c r="E75" s="367"/>
      <c r="F75" s="367"/>
      <c r="G75" s="367"/>
      <c r="H75" s="367"/>
      <c r="I75" s="368"/>
      <c r="J75" s="368"/>
      <c r="K75" s="94"/>
      <c r="L75" s="135">
        <v>10</v>
      </c>
      <c r="M75" s="367"/>
      <c r="N75" s="367"/>
      <c r="O75" s="367"/>
      <c r="P75" s="367"/>
      <c r="Q75" s="367"/>
      <c r="R75" s="368"/>
      <c r="S75" s="368"/>
      <c r="T75" s="94"/>
      <c r="U75" s="135">
        <v>18</v>
      </c>
      <c r="V75" s="367"/>
      <c r="W75" s="367"/>
      <c r="X75" s="367"/>
      <c r="Y75" s="367"/>
      <c r="Z75" s="367"/>
      <c r="AA75" s="368"/>
      <c r="AB75" s="368"/>
      <c r="AC75" s="94"/>
      <c r="AD75" s="135">
        <v>26</v>
      </c>
      <c r="AE75" s="367"/>
      <c r="AF75" s="367"/>
      <c r="AG75" s="367"/>
      <c r="AH75" s="367"/>
      <c r="AI75" s="367"/>
      <c r="AJ75" s="368"/>
      <c r="AK75" s="368"/>
      <c r="AL75" s="94"/>
      <c r="AM75" s="111"/>
      <c r="AN75" s="89"/>
      <c r="AO75" s="87"/>
      <c r="AV75" s="144" t="s">
        <v>125</v>
      </c>
      <c r="AW75" s="144" t="s">
        <v>118</v>
      </c>
      <c r="AX75" s="144" t="s">
        <v>116</v>
      </c>
      <c r="AY75" s="144" t="s">
        <v>115</v>
      </c>
      <c r="AZ75" s="144" t="s">
        <v>119</v>
      </c>
      <c r="BA75" s="144" t="s">
        <v>120</v>
      </c>
      <c r="BB75" s="144" t="s">
        <v>121</v>
      </c>
      <c r="BC75" s="144" t="s">
        <v>122</v>
      </c>
    </row>
    <row r="76" spans="2:55" s="26" customFormat="1" ht="22" customHeight="1" x14ac:dyDescent="0.25">
      <c r="B76" s="101"/>
      <c r="C76" s="135">
        <v>3</v>
      </c>
      <c r="D76" s="367"/>
      <c r="E76" s="367"/>
      <c r="F76" s="367"/>
      <c r="G76" s="367"/>
      <c r="H76" s="367"/>
      <c r="I76" s="368"/>
      <c r="J76" s="368"/>
      <c r="K76" s="94"/>
      <c r="L76" s="135">
        <v>11</v>
      </c>
      <c r="M76" s="367"/>
      <c r="N76" s="367"/>
      <c r="O76" s="367"/>
      <c r="P76" s="367"/>
      <c r="Q76" s="367"/>
      <c r="R76" s="368"/>
      <c r="S76" s="368"/>
      <c r="T76" s="94"/>
      <c r="U76" s="135">
        <v>19</v>
      </c>
      <c r="V76" s="367"/>
      <c r="W76" s="367"/>
      <c r="X76" s="367"/>
      <c r="Y76" s="367"/>
      <c r="Z76" s="367"/>
      <c r="AA76" s="368"/>
      <c r="AB76" s="368"/>
      <c r="AC76" s="94"/>
      <c r="AD76" s="135">
        <v>27</v>
      </c>
      <c r="AE76" s="367"/>
      <c r="AF76" s="367"/>
      <c r="AG76" s="367"/>
      <c r="AH76" s="367"/>
      <c r="AI76" s="367"/>
      <c r="AJ76" s="368"/>
      <c r="AK76" s="368"/>
      <c r="AL76" s="94"/>
      <c r="AM76" s="111"/>
      <c r="AN76" s="89"/>
      <c r="AO76" s="87"/>
      <c r="AU76" s="26" t="s">
        <v>86</v>
      </c>
      <c r="AV76" s="144" t="s">
        <v>123</v>
      </c>
      <c r="AW76" s="144">
        <v>49</v>
      </c>
      <c r="AX76" s="144">
        <v>51</v>
      </c>
      <c r="AY76" s="144">
        <v>56</v>
      </c>
      <c r="AZ76" s="144">
        <v>61</v>
      </c>
      <c r="BA76" s="144">
        <v>65</v>
      </c>
      <c r="BB76" s="144">
        <v>69</v>
      </c>
      <c r="BC76" s="144">
        <v>73</v>
      </c>
    </row>
    <row r="77" spans="2:55" s="26" customFormat="1" ht="22" customHeight="1" x14ac:dyDescent="0.25">
      <c r="B77" s="101"/>
      <c r="C77" s="135">
        <v>4</v>
      </c>
      <c r="D77" s="367"/>
      <c r="E77" s="367"/>
      <c r="F77" s="367"/>
      <c r="G77" s="367"/>
      <c r="H77" s="367"/>
      <c r="I77" s="368"/>
      <c r="J77" s="368"/>
      <c r="K77" s="94"/>
      <c r="L77" s="135">
        <v>12</v>
      </c>
      <c r="M77" s="367"/>
      <c r="N77" s="367"/>
      <c r="O77" s="367"/>
      <c r="P77" s="367"/>
      <c r="Q77" s="367"/>
      <c r="R77" s="368"/>
      <c r="S77" s="368"/>
      <c r="T77" s="94"/>
      <c r="U77" s="135">
        <v>20</v>
      </c>
      <c r="V77" s="367"/>
      <c r="W77" s="367"/>
      <c r="X77" s="367"/>
      <c r="Y77" s="367"/>
      <c r="Z77" s="367"/>
      <c r="AA77" s="368"/>
      <c r="AB77" s="368"/>
      <c r="AC77" s="94"/>
      <c r="AD77" s="135">
        <v>28</v>
      </c>
      <c r="AE77" s="367"/>
      <c r="AF77" s="367"/>
      <c r="AG77" s="367"/>
      <c r="AH77" s="367"/>
      <c r="AI77" s="367"/>
      <c r="AJ77" s="368"/>
      <c r="AK77" s="368"/>
      <c r="AL77" s="94"/>
      <c r="AM77" s="111"/>
      <c r="AN77" s="89"/>
      <c r="AO77" s="87"/>
      <c r="AU77" s="26" t="s">
        <v>87</v>
      </c>
      <c r="AV77" s="144" t="s">
        <v>124</v>
      </c>
      <c r="AW77" s="144">
        <v>64</v>
      </c>
      <c r="AX77" s="144">
        <v>67</v>
      </c>
      <c r="AY77" s="144">
        <v>70</v>
      </c>
      <c r="AZ77" s="144">
        <v>73</v>
      </c>
      <c r="BA77" s="144">
        <v>76</v>
      </c>
      <c r="BB77" s="144">
        <v>79</v>
      </c>
      <c r="BC77" s="144">
        <v>82</v>
      </c>
    </row>
    <row r="78" spans="2:55" s="26" customFormat="1" ht="22" customHeight="1" x14ac:dyDescent="0.25">
      <c r="B78" s="101"/>
      <c r="C78" s="135">
        <v>5</v>
      </c>
      <c r="D78" s="367"/>
      <c r="E78" s="367"/>
      <c r="F78" s="367"/>
      <c r="G78" s="367"/>
      <c r="H78" s="367"/>
      <c r="I78" s="368"/>
      <c r="J78" s="368"/>
      <c r="K78" s="94"/>
      <c r="L78" s="135">
        <v>13</v>
      </c>
      <c r="M78" s="367"/>
      <c r="N78" s="367"/>
      <c r="O78" s="367"/>
      <c r="P78" s="367"/>
      <c r="Q78" s="367"/>
      <c r="R78" s="368"/>
      <c r="S78" s="368"/>
      <c r="T78" s="94"/>
      <c r="U78" s="135">
        <v>21</v>
      </c>
      <c r="V78" s="367"/>
      <c r="W78" s="367"/>
      <c r="X78" s="367"/>
      <c r="Y78" s="367"/>
      <c r="Z78" s="367"/>
      <c r="AA78" s="368"/>
      <c r="AB78" s="368"/>
      <c r="AC78" s="94"/>
      <c r="AD78" s="135">
        <v>29</v>
      </c>
      <c r="AE78" s="367"/>
      <c r="AF78" s="367"/>
      <c r="AG78" s="367"/>
      <c r="AH78" s="367"/>
      <c r="AI78" s="367"/>
      <c r="AJ78" s="368"/>
      <c r="AK78" s="368"/>
      <c r="AL78" s="94"/>
      <c r="AM78" s="111"/>
      <c r="AN78" s="89"/>
      <c r="AO78" s="87"/>
      <c r="AV78" s="145"/>
      <c r="AW78" s="145"/>
      <c r="AX78" s="145"/>
      <c r="AY78" s="145"/>
      <c r="AZ78" s="145"/>
      <c r="BA78" s="145"/>
      <c r="BB78" s="145"/>
      <c r="BC78" s="145"/>
    </row>
    <row r="79" spans="2:55" s="26" customFormat="1" ht="22" customHeight="1" x14ac:dyDescent="0.25">
      <c r="B79" s="101"/>
      <c r="C79" s="135">
        <v>6</v>
      </c>
      <c r="D79" s="367"/>
      <c r="E79" s="367"/>
      <c r="F79" s="367"/>
      <c r="G79" s="367"/>
      <c r="H79" s="367"/>
      <c r="I79" s="368"/>
      <c r="J79" s="368"/>
      <c r="K79" s="94"/>
      <c r="L79" s="135">
        <v>14</v>
      </c>
      <c r="M79" s="367"/>
      <c r="N79" s="367"/>
      <c r="O79" s="367"/>
      <c r="P79" s="367"/>
      <c r="Q79" s="367"/>
      <c r="R79" s="368"/>
      <c r="S79" s="368"/>
      <c r="T79" s="94"/>
      <c r="U79" s="135">
        <v>22</v>
      </c>
      <c r="V79" s="367"/>
      <c r="W79" s="367"/>
      <c r="X79" s="367"/>
      <c r="Y79" s="367"/>
      <c r="Z79" s="367"/>
      <c r="AA79" s="368"/>
      <c r="AB79" s="368"/>
      <c r="AC79" s="94"/>
      <c r="AD79" s="135">
        <v>30</v>
      </c>
      <c r="AE79" s="367"/>
      <c r="AF79" s="367"/>
      <c r="AG79" s="367"/>
      <c r="AH79" s="367"/>
      <c r="AI79" s="367"/>
      <c r="AJ79" s="368"/>
      <c r="AK79" s="368"/>
      <c r="AL79" s="94"/>
      <c r="AM79" s="111"/>
      <c r="AN79" s="89"/>
      <c r="AO79" s="87"/>
      <c r="AV79" s="145"/>
      <c r="AW79" s="145"/>
      <c r="AX79" s="145"/>
      <c r="AY79" s="145"/>
      <c r="AZ79" s="145"/>
      <c r="BA79" s="145"/>
      <c r="BB79" s="145"/>
      <c r="BC79" s="145"/>
    </row>
    <row r="80" spans="2:55" s="26" customFormat="1" ht="22" customHeight="1" x14ac:dyDescent="0.15">
      <c r="B80" s="101"/>
      <c r="C80" s="135">
        <v>7</v>
      </c>
      <c r="D80" s="367"/>
      <c r="E80" s="367"/>
      <c r="F80" s="367"/>
      <c r="G80" s="367"/>
      <c r="H80" s="367"/>
      <c r="I80" s="368"/>
      <c r="J80" s="368"/>
      <c r="K80" s="94"/>
      <c r="L80" s="135">
        <v>15</v>
      </c>
      <c r="M80" s="367"/>
      <c r="N80" s="367"/>
      <c r="O80" s="367"/>
      <c r="P80" s="367"/>
      <c r="Q80" s="367"/>
      <c r="R80" s="368"/>
      <c r="S80" s="368"/>
      <c r="T80" s="94"/>
      <c r="U80" s="135">
        <v>23</v>
      </c>
      <c r="V80" s="367"/>
      <c r="W80" s="367"/>
      <c r="X80" s="367"/>
      <c r="Y80" s="367"/>
      <c r="Z80" s="367"/>
      <c r="AA80" s="368"/>
      <c r="AB80" s="368"/>
      <c r="AC80" s="94"/>
      <c r="AD80" s="135">
        <v>31</v>
      </c>
      <c r="AE80" s="367"/>
      <c r="AF80" s="367"/>
      <c r="AG80" s="367"/>
      <c r="AH80" s="367"/>
      <c r="AI80" s="367"/>
      <c r="AJ80" s="368"/>
      <c r="AK80" s="368"/>
      <c r="AL80" s="94"/>
      <c r="AM80" s="111"/>
      <c r="AN80" s="89"/>
      <c r="AO80" s="87"/>
    </row>
    <row r="81" spans="2:41" s="26" customFormat="1" ht="21" customHeight="1" x14ac:dyDescent="0.15">
      <c r="B81" s="101"/>
      <c r="C81" s="135">
        <v>8</v>
      </c>
      <c r="D81" s="367"/>
      <c r="E81" s="367"/>
      <c r="F81" s="367"/>
      <c r="G81" s="367"/>
      <c r="H81" s="367"/>
      <c r="I81" s="368"/>
      <c r="J81" s="368"/>
      <c r="K81" s="94"/>
      <c r="L81" s="135">
        <v>16</v>
      </c>
      <c r="M81" s="367"/>
      <c r="N81" s="367"/>
      <c r="O81" s="367"/>
      <c r="P81" s="367"/>
      <c r="Q81" s="367"/>
      <c r="R81" s="368"/>
      <c r="S81" s="368"/>
      <c r="T81" s="94"/>
      <c r="U81" s="135">
        <v>24</v>
      </c>
      <c r="V81" s="367"/>
      <c r="W81" s="367"/>
      <c r="X81" s="367"/>
      <c r="Y81" s="367"/>
      <c r="Z81" s="367"/>
      <c r="AA81" s="368"/>
      <c r="AB81" s="368"/>
      <c r="AC81" s="94"/>
      <c r="AD81" s="135">
        <v>32</v>
      </c>
      <c r="AE81" s="367"/>
      <c r="AF81" s="367"/>
      <c r="AG81" s="367"/>
      <c r="AH81" s="367"/>
      <c r="AI81" s="367"/>
      <c r="AJ81" s="368"/>
      <c r="AK81" s="368"/>
      <c r="AL81" s="94"/>
      <c r="AM81" s="111"/>
      <c r="AN81" s="89"/>
      <c r="AO81" s="87"/>
    </row>
    <row r="82" spans="2:41" s="26" customFormat="1" ht="21" customHeight="1" x14ac:dyDescent="0.15">
      <c r="B82" s="101"/>
      <c r="C82" s="109"/>
      <c r="D82" s="109"/>
      <c r="E82" s="109"/>
      <c r="F82" s="109"/>
      <c r="G82" s="136"/>
      <c r="H82" s="85"/>
      <c r="I82" s="137"/>
      <c r="J82" s="137"/>
      <c r="K82" s="94"/>
      <c r="L82" s="94"/>
      <c r="M82" s="94"/>
      <c r="N82" s="94"/>
      <c r="O82" s="111"/>
      <c r="P82" s="94"/>
      <c r="Q82" s="94"/>
      <c r="R82" s="94"/>
      <c r="S82" s="94"/>
      <c r="T82" s="94"/>
      <c r="U82" s="111"/>
      <c r="V82" s="94"/>
      <c r="W82" s="94"/>
      <c r="X82" s="94"/>
      <c r="Y82" s="94"/>
      <c r="Z82" s="94"/>
      <c r="AA82" s="111"/>
      <c r="AB82" s="94"/>
      <c r="AC82" s="94"/>
      <c r="AD82" s="94"/>
      <c r="AE82" s="94"/>
      <c r="AF82" s="94"/>
      <c r="AG82" s="111"/>
      <c r="AH82" s="94"/>
      <c r="AI82" s="94"/>
      <c r="AJ82" s="94"/>
      <c r="AK82" s="94"/>
      <c r="AL82" s="94"/>
      <c r="AM82" s="111"/>
      <c r="AN82" s="89"/>
      <c r="AO82" s="87"/>
    </row>
    <row r="83" spans="2:41" s="26" customFormat="1" ht="21" customHeight="1" x14ac:dyDescent="0.15">
      <c r="B83" s="101"/>
      <c r="C83" s="455" t="s">
        <v>128</v>
      </c>
      <c r="D83" s="455"/>
      <c r="E83" s="455"/>
      <c r="F83" s="455"/>
      <c r="G83" s="455"/>
      <c r="H83" s="455"/>
      <c r="I83" s="453" t="s">
        <v>118</v>
      </c>
      <c r="J83" s="454"/>
      <c r="K83" s="453">
        <f>VZORCE!F20</f>
        <v>0</v>
      </c>
      <c r="L83" s="454"/>
      <c r="M83" s="136"/>
      <c r="N83" s="453" t="s">
        <v>116</v>
      </c>
      <c r="O83" s="454"/>
      <c r="P83" s="453">
        <f>VZORCE!F21</f>
        <v>0</v>
      </c>
      <c r="Q83" s="454"/>
      <c r="R83" s="137"/>
      <c r="S83" s="453" t="s">
        <v>115</v>
      </c>
      <c r="T83" s="454"/>
      <c r="U83" s="453">
        <f>VZORCE!F22</f>
        <v>0</v>
      </c>
      <c r="V83" s="454"/>
      <c r="W83" s="138"/>
      <c r="X83" s="430" t="s">
        <v>119</v>
      </c>
      <c r="Y83" s="430"/>
      <c r="Z83" s="430">
        <f>VZORCE!F23</f>
        <v>0</v>
      </c>
      <c r="AA83" s="430"/>
      <c r="AB83" s="156"/>
      <c r="AC83" s="430" t="s">
        <v>120</v>
      </c>
      <c r="AD83" s="430"/>
      <c r="AE83" s="430">
        <f>VZORCE!F24</f>
        <v>0</v>
      </c>
      <c r="AF83" s="430"/>
      <c r="AG83" s="109"/>
      <c r="AH83" s="430" t="s">
        <v>121</v>
      </c>
      <c r="AI83" s="430"/>
      <c r="AJ83" s="430">
        <f>VZORCE!F25</f>
        <v>0</v>
      </c>
      <c r="AK83" s="430"/>
      <c r="AL83" s="89"/>
      <c r="AM83" s="89"/>
      <c r="AN83" s="89"/>
      <c r="AO83" s="87"/>
    </row>
    <row r="84" spans="2:41" s="26" customFormat="1" ht="21" customHeight="1" x14ac:dyDescent="0.15">
      <c r="B84" s="101"/>
      <c r="C84" s="109"/>
      <c r="D84" s="109"/>
      <c r="E84" s="109"/>
      <c r="F84" s="109"/>
      <c r="G84" s="137"/>
      <c r="H84" s="137"/>
      <c r="I84" s="137"/>
      <c r="J84" s="137"/>
      <c r="K84" s="137"/>
      <c r="L84" s="137"/>
      <c r="M84" s="136"/>
      <c r="N84" s="85"/>
      <c r="O84" s="137"/>
      <c r="P84" s="137"/>
      <c r="Q84" s="137"/>
      <c r="R84" s="137"/>
      <c r="S84" s="136"/>
      <c r="T84" s="85"/>
      <c r="U84" s="138"/>
      <c r="V84" s="138"/>
      <c r="W84" s="138"/>
      <c r="X84" s="156"/>
      <c r="Y84" s="156"/>
      <c r="Z84" s="156"/>
      <c r="AA84" s="156"/>
      <c r="AB84" s="156"/>
      <c r="AC84" s="109"/>
      <c r="AD84" s="109"/>
      <c r="AE84" s="136"/>
      <c r="AF84" s="85"/>
      <c r="AG84" s="109"/>
      <c r="AH84" s="109"/>
      <c r="AI84" s="109"/>
      <c r="AJ84" s="109"/>
      <c r="AK84" s="136"/>
      <c r="AL84" s="89"/>
      <c r="AM84" s="89"/>
      <c r="AN84" s="89"/>
      <c r="AO84" s="87"/>
    </row>
    <row r="85" spans="2:41" s="26" customFormat="1" ht="21" customHeight="1" x14ac:dyDescent="0.15">
      <c r="B85" s="101"/>
      <c r="C85" s="109"/>
      <c r="D85" s="109"/>
      <c r="E85" s="109"/>
      <c r="F85" s="109"/>
      <c r="G85" s="137"/>
      <c r="H85" s="137"/>
      <c r="I85" s="137"/>
      <c r="J85" s="137"/>
      <c r="K85" s="137"/>
      <c r="L85" s="137"/>
      <c r="M85" s="136"/>
      <c r="N85" s="85"/>
      <c r="O85" s="137"/>
      <c r="P85" s="137"/>
      <c r="Q85" s="137"/>
      <c r="R85" s="137"/>
      <c r="S85" s="136"/>
      <c r="T85" s="85"/>
      <c r="U85" s="138"/>
      <c r="V85" s="138"/>
      <c r="W85" s="138"/>
      <c r="X85" s="156"/>
      <c r="Y85" s="156"/>
      <c r="Z85" s="156"/>
      <c r="AA85" s="156"/>
      <c r="AB85" s="156"/>
      <c r="AC85" s="109"/>
      <c r="AD85" s="109"/>
      <c r="AE85" s="136"/>
      <c r="AF85" s="85"/>
      <c r="AG85" s="109"/>
      <c r="AH85" s="109"/>
      <c r="AI85" s="109"/>
      <c r="AJ85" s="109"/>
      <c r="AK85" s="136"/>
      <c r="AL85" s="89"/>
      <c r="AM85" s="89"/>
      <c r="AN85" s="89"/>
      <c r="AO85" s="87"/>
    </row>
    <row r="86" spans="2:41" s="26" customFormat="1" ht="21" customHeight="1" x14ac:dyDescent="0.15">
      <c r="B86" s="101"/>
      <c r="C86" s="109"/>
      <c r="D86" s="109"/>
      <c r="E86" s="109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09"/>
      <c r="AD86" s="109"/>
      <c r="AE86" s="136"/>
      <c r="AF86" s="85"/>
      <c r="AG86" s="109"/>
      <c r="AH86" s="109"/>
      <c r="AI86" s="109"/>
      <c r="AJ86" s="109"/>
      <c r="AK86" s="136"/>
      <c r="AL86" s="89"/>
      <c r="AM86" s="89"/>
      <c r="AN86" s="89"/>
      <c r="AO86" s="87"/>
    </row>
    <row r="87" spans="2:41" s="26" customFormat="1" ht="21" customHeight="1" x14ac:dyDescent="0.15">
      <c r="B87" s="101"/>
      <c r="C87" s="399" t="s">
        <v>166</v>
      </c>
      <c r="D87" s="399"/>
      <c r="E87" s="399"/>
      <c r="F87" s="399"/>
      <c r="G87" s="399"/>
      <c r="H87" s="399"/>
      <c r="I87" s="399"/>
      <c r="J87" s="399"/>
      <c r="K87" s="399"/>
      <c r="L87" s="399"/>
      <c r="M87" s="399"/>
      <c r="N87" s="399"/>
      <c r="O87" s="399"/>
      <c r="P87" s="399"/>
      <c r="Q87" s="399"/>
      <c r="R87" s="399"/>
      <c r="S87" s="399"/>
      <c r="T87" s="399"/>
      <c r="U87" s="399"/>
      <c r="V87" s="399"/>
      <c r="W87" s="399"/>
      <c r="X87" s="399"/>
      <c r="Y87" s="399"/>
      <c r="Z87" s="399"/>
      <c r="AA87" s="399"/>
      <c r="AB87" s="399"/>
      <c r="AC87" s="399"/>
      <c r="AD87" s="399"/>
      <c r="AE87" s="399"/>
      <c r="AF87" s="399"/>
      <c r="AG87" s="399"/>
      <c r="AH87" s="399"/>
      <c r="AI87" s="399"/>
      <c r="AJ87" s="399"/>
      <c r="AK87" s="399"/>
      <c r="AL87" s="399"/>
      <c r="AM87" s="399"/>
      <c r="AN87" s="399"/>
      <c r="AO87" s="87"/>
    </row>
    <row r="88" spans="2:41" s="26" customFormat="1" ht="8" customHeight="1" x14ac:dyDescent="0.15">
      <c r="B88" s="101"/>
      <c r="C88" s="128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87"/>
    </row>
    <row r="89" spans="2:41" s="26" customFormat="1" ht="21" customHeight="1" x14ac:dyDescent="0.15">
      <c r="B89" s="101"/>
      <c r="C89" s="443"/>
      <c r="D89" s="444"/>
      <c r="E89" s="444"/>
      <c r="F89" s="444"/>
      <c r="G89" s="444"/>
      <c r="H89" s="444"/>
      <c r="I89" s="444"/>
      <c r="J89" s="444"/>
      <c r="K89" s="444"/>
      <c r="L89" s="444"/>
      <c r="M89" s="444"/>
      <c r="N89" s="444"/>
      <c r="O89" s="444"/>
      <c r="P89" s="444"/>
      <c r="Q89" s="444"/>
      <c r="R89" s="444"/>
      <c r="S89" s="444"/>
      <c r="T89" s="444"/>
      <c r="U89" s="444"/>
      <c r="V89" s="444"/>
      <c r="W89" s="444"/>
      <c r="X89" s="444"/>
      <c r="Y89" s="444"/>
      <c r="Z89" s="444"/>
      <c r="AA89" s="444"/>
      <c r="AB89" s="444"/>
      <c r="AC89" s="444"/>
      <c r="AD89" s="444"/>
      <c r="AE89" s="444"/>
      <c r="AF89" s="444"/>
      <c r="AG89" s="444"/>
      <c r="AH89" s="444"/>
      <c r="AI89" s="444"/>
      <c r="AJ89" s="444"/>
      <c r="AK89" s="444"/>
      <c r="AL89" s="444"/>
      <c r="AM89" s="444"/>
      <c r="AN89" s="445"/>
      <c r="AO89" s="87"/>
    </row>
    <row r="90" spans="2:41" s="26" customFormat="1" ht="21" customHeight="1" x14ac:dyDescent="0.15">
      <c r="B90" s="101"/>
      <c r="C90" s="446"/>
      <c r="D90" s="447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447"/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7"/>
      <c r="AA90" s="447"/>
      <c r="AB90" s="447"/>
      <c r="AC90" s="447"/>
      <c r="AD90" s="447"/>
      <c r="AE90" s="447"/>
      <c r="AF90" s="447"/>
      <c r="AG90" s="447"/>
      <c r="AH90" s="447"/>
      <c r="AI90" s="447"/>
      <c r="AJ90" s="447"/>
      <c r="AK90" s="447"/>
      <c r="AL90" s="447"/>
      <c r="AM90" s="447"/>
      <c r="AN90" s="448"/>
      <c r="AO90" s="87"/>
    </row>
    <row r="91" spans="2:41" s="26" customFormat="1" ht="21" customHeight="1" x14ac:dyDescent="0.15">
      <c r="B91" s="101"/>
      <c r="C91" s="446"/>
      <c r="D91" s="447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447"/>
      <c r="P91" s="447"/>
      <c r="Q91" s="447"/>
      <c r="R91" s="447"/>
      <c r="S91" s="447"/>
      <c r="T91" s="447"/>
      <c r="U91" s="447"/>
      <c r="V91" s="447"/>
      <c r="W91" s="447"/>
      <c r="X91" s="447"/>
      <c r="Y91" s="447"/>
      <c r="Z91" s="447"/>
      <c r="AA91" s="447"/>
      <c r="AB91" s="447"/>
      <c r="AC91" s="447"/>
      <c r="AD91" s="447"/>
      <c r="AE91" s="447"/>
      <c r="AF91" s="447"/>
      <c r="AG91" s="447"/>
      <c r="AH91" s="447"/>
      <c r="AI91" s="447"/>
      <c r="AJ91" s="447"/>
      <c r="AK91" s="447"/>
      <c r="AL91" s="447"/>
      <c r="AM91" s="447"/>
      <c r="AN91" s="448"/>
      <c r="AO91" s="87"/>
    </row>
    <row r="92" spans="2:41" s="26" customFormat="1" ht="21" customHeight="1" x14ac:dyDescent="0.15">
      <c r="B92" s="101"/>
      <c r="C92" s="446"/>
      <c r="D92" s="447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447"/>
      <c r="P92" s="447"/>
      <c r="Q92" s="447"/>
      <c r="R92" s="447"/>
      <c r="S92" s="447"/>
      <c r="T92" s="447"/>
      <c r="U92" s="447"/>
      <c r="V92" s="447"/>
      <c r="W92" s="447"/>
      <c r="X92" s="447"/>
      <c r="Y92" s="447"/>
      <c r="Z92" s="447"/>
      <c r="AA92" s="447"/>
      <c r="AB92" s="447"/>
      <c r="AC92" s="447"/>
      <c r="AD92" s="447"/>
      <c r="AE92" s="447"/>
      <c r="AF92" s="447"/>
      <c r="AG92" s="447"/>
      <c r="AH92" s="447"/>
      <c r="AI92" s="447"/>
      <c r="AJ92" s="447"/>
      <c r="AK92" s="447"/>
      <c r="AL92" s="447"/>
      <c r="AM92" s="447"/>
      <c r="AN92" s="448"/>
      <c r="AO92" s="87"/>
    </row>
    <row r="93" spans="2:41" s="26" customFormat="1" ht="21" customHeight="1" x14ac:dyDescent="0.15">
      <c r="B93" s="101"/>
      <c r="C93" s="449"/>
      <c r="D93" s="450"/>
      <c r="E93" s="450"/>
      <c r="F93" s="450"/>
      <c r="G93" s="450"/>
      <c r="H93" s="450"/>
      <c r="I93" s="450"/>
      <c r="J93" s="450"/>
      <c r="K93" s="450"/>
      <c r="L93" s="450"/>
      <c r="M93" s="450"/>
      <c r="N93" s="450"/>
      <c r="O93" s="450"/>
      <c r="P93" s="450"/>
      <c r="Q93" s="450"/>
      <c r="R93" s="450"/>
      <c r="S93" s="450"/>
      <c r="T93" s="450"/>
      <c r="U93" s="450"/>
      <c r="V93" s="450"/>
      <c r="W93" s="450"/>
      <c r="X93" s="450"/>
      <c r="Y93" s="450"/>
      <c r="Z93" s="450"/>
      <c r="AA93" s="450"/>
      <c r="AB93" s="450"/>
      <c r="AC93" s="450"/>
      <c r="AD93" s="450"/>
      <c r="AE93" s="450"/>
      <c r="AF93" s="450"/>
      <c r="AG93" s="450"/>
      <c r="AH93" s="450"/>
      <c r="AI93" s="450"/>
      <c r="AJ93" s="450"/>
      <c r="AK93" s="450"/>
      <c r="AL93" s="450"/>
      <c r="AM93" s="450"/>
      <c r="AN93" s="451"/>
      <c r="AO93" s="87"/>
    </row>
    <row r="94" spans="2:41" s="26" customFormat="1" ht="21" customHeight="1" x14ac:dyDescent="0.15">
      <c r="B94" s="152"/>
      <c r="C94" s="90"/>
      <c r="D94" s="90"/>
      <c r="E94" s="90"/>
      <c r="F94" s="90"/>
      <c r="G94" s="153"/>
      <c r="H94" s="95"/>
      <c r="I94" s="154"/>
      <c r="J94" s="154"/>
      <c r="K94" s="154"/>
      <c r="L94" s="154"/>
      <c r="M94" s="153"/>
      <c r="N94" s="95"/>
      <c r="O94" s="154"/>
      <c r="P94" s="154"/>
      <c r="Q94" s="154"/>
      <c r="R94" s="154"/>
      <c r="S94" s="153"/>
      <c r="T94" s="95"/>
      <c r="U94" s="155"/>
      <c r="V94" s="155"/>
      <c r="W94" s="155"/>
      <c r="X94" s="155"/>
      <c r="Y94" s="153"/>
      <c r="Z94" s="95"/>
      <c r="AA94" s="90"/>
      <c r="AB94" s="90"/>
      <c r="AC94" s="90"/>
      <c r="AD94" s="90"/>
      <c r="AE94" s="153"/>
      <c r="AF94" s="95"/>
      <c r="AG94" s="90"/>
      <c r="AH94" s="90"/>
      <c r="AI94" s="90"/>
      <c r="AJ94" s="90"/>
      <c r="AK94" s="153"/>
      <c r="AL94" s="96"/>
      <c r="AM94" s="96"/>
      <c r="AN94" s="96"/>
      <c r="AO94" s="97"/>
    </row>
    <row r="95" spans="2:41" s="26" customFormat="1" ht="21" customHeight="1" x14ac:dyDescent="0.15">
      <c r="C95" s="139"/>
      <c r="D95" s="139"/>
      <c r="E95" s="139"/>
      <c r="F95" s="139"/>
      <c r="G95" s="140"/>
      <c r="H95" s="25"/>
      <c r="I95" s="141"/>
      <c r="J95" s="141"/>
      <c r="K95" s="141"/>
      <c r="L95" s="141"/>
      <c r="M95" s="140"/>
      <c r="N95" s="25"/>
      <c r="O95" s="141"/>
      <c r="P95" s="141"/>
      <c r="Q95" s="141"/>
      <c r="R95" s="141"/>
      <c r="S95" s="140"/>
      <c r="T95" s="25"/>
      <c r="U95" s="142"/>
      <c r="V95" s="142"/>
      <c r="W95" s="142"/>
      <c r="X95" s="142"/>
      <c r="Y95" s="140"/>
      <c r="Z95" s="25"/>
      <c r="AA95" s="139"/>
      <c r="AB95" s="139"/>
      <c r="AC95" s="139"/>
      <c r="AD95" s="139"/>
      <c r="AE95" s="140"/>
      <c r="AF95" s="25"/>
      <c r="AG95" s="139"/>
      <c r="AH95" s="139"/>
      <c r="AI95" s="139"/>
      <c r="AJ95" s="139"/>
      <c r="AK95" s="140"/>
    </row>
    <row r="96" spans="2:41" s="26" customFormat="1" ht="6" customHeight="1" x14ac:dyDescent="0.15">
      <c r="B96" s="143"/>
      <c r="C96" s="104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32"/>
    </row>
    <row r="97" spans="2:67" s="26" customFormat="1" ht="24" x14ac:dyDescent="0.15">
      <c r="B97" s="98"/>
      <c r="C97" s="410" t="s">
        <v>147</v>
      </c>
      <c r="D97" s="410"/>
      <c r="E97" s="410"/>
      <c r="F97" s="410"/>
      <c r="G97" s="410"/>
      <c r="H97" s="410"/>
      <c r="I97" s="410"/>
      <c r="J97" s="410"/>
      <c r="K97" s="410"/>
      <c r="L97" s="410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7"/>
    </row>
    <row r="98" spans="2:67" s="26" customFormat="1" ht="24" x14ac:dyDescent="0.15">
      <c r="B98" s="91"/>
      <c r="C98" s="159"/>
      <c r="D98" s="307" t="s">
        <v>4</v>
      </c>
      <c r="E98" s="308"/>
      <c r="F98" s="308"/>
      <c r="G98" s="308"/>
      <c r="H98" s="308"/>
      <c r="I98" s="308"/>
      <c r="J98" s="308"/>
      <c r="K98" s="308"/>
      <c r="L98" s="309"/>
      <c r="M98" s="310"/>
      <c r="N98" s="311"/>
      <c r="O98" s="311"/>
      <c r="P98" s="312"/>
      <c r="Q98" s="160"/>
      <c r="R98" s="161" t="s">
        <v>78</v>
      </c>
      <c r="S98" s="160"/>
      <c r="T98" s="160"/>
      <c r="U98" s="160"/>
      <c r="V98" s="160"/>
      <c r="W98" s="160"/>
      <c r="X98" s="161"/>
      <c r="Y98" s="162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7"/>
    </row>
    <row r="99" spans="2:67" s="26" customFormat="1" ht="24" x14ac:dyDescent="0.15">
      <c r="B99" s="91"/>
      <c r="C99" s="159"/>
      <c r="D99" s="307" t="s">
        <v>5</v>
      </c>
      <c r="E99" s="308"/>
      <c r="F99" s="308"/>
      <c r="G99" s="308"/>
      <c r="H99" s="308"/>
      <c r="I99" s="308"/>
      <c r="J99" s="308"/>
      <c r="K99" s="308"/>
      <c r="L99" s="309"/>
      <c r="M99" s="310"/>
      <c r="N99" s="311"/>
      <c r="O99" s="311"/>
      <c r="P99" s="312"/>
      <c r="Q99" s="160"/>
      <c r="R99" s="161" t="s">
        <v>148</v>
      </c>
      <c r="S99" s="160"/>
      <c r="T99" s="160"/>
      <c r="U99" s="160"/>
      <c r="V99" s="160"/>
      <c r="W99" s="160"/>
      <c r="X99" s="161"/>
      <c r="Y99" s="162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7"/>
    </row>
    <row r="100" spans="2:67" s="26" customFormat="1" ht="13.5" customHeight="1" x14ac:dyDescent="0.15">
      <c r="B100" s="91"/>
      <c r="C100" s="15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7"/>
    </row>
    <row r="101" spans="2:67" s="26" customFormat="1" ht="24" x14ac:dyDescent="0.15">
      <c r="B101" s="91"/>
      <c r="C101" s="159"/>
      <c r="D101" s="307" t="s">
        <v>40</v>
      </c>
      <c r="E101" s="308"/>
      <c r="F101" s="308"/>
      <c r="G101" s="308"/>
      <c r="H101" s="308"/>
      <c r="I101" s="308"/>
      <c r="J101" s="308"/>
      <c r="K101" s="308"/>
      <c r="L101" s="309"/>
      <c r="M101" s="310"/>
      <c r="N101" s="311"/>
      <c r="O101" s="311"/>
      <c r="P101" s="312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7"/>
    </row>
    <row r="102" spans="2:67" s="26" customFormat="1" ht="9.75" customHeight="1" x14ac:dyDescent="0.15">
      <c r="B102" s="91"/>
      <c r="C102" s="159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85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7"/>
    </row>
    <row r="103" spans="2:67" s="26" customFormat="1" ht="24" x14ac:dyDescent="0.15">
      <c r="B103" s="91"/>
      <c r="C103" s="159"/>
      <c r="D103" s="307" t="s">
        <v>101</v>
      </c>
      <c r="E103" s="308"/>
      <c r="F103" s="308"/>
      <c r="G103" s="308"/>
      <c r="H103" s="308"/>
      <c r="I103" s="308"/>
      <c r="J103" s="308"/>
      <c r="K103" s="308"/>
      <c r="L103" s="309"/>
      <c r="M103" s="310"/>
      <c r="N103" s="311"/>
      <c r="O103" s="311"/>
      <c r="P103" s="312"/>
      <c r="Q103" s="301"/>
      <c r="R103" s="301"/>
      <c r="S103" s="301"/>
      <c r="T103" s="301"/>
      <c r="U103" s="301"/>
      <c r="V103" s="301"/>
      <c r="W103" s="301"/>
      <c r="X103" s="301"/>
      <c r="Y103" s="85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7"/>
    </row>
    <row r="104" spans="2:67" s="26" customFormat="1" ht="10" customHeight="1" x14ac:dyDescent="0.15">
      <c r="B104" s="98"/>
      <c r="C104" s="159"/>
      <c r="D104" s="159"/>
      <c r="E104" s="159"/>
      <c r="F104" s="159"/>
      <c r="G104" s="15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7"/>
    </row>
    <row r="105" spans="2:67" s="26" customFormat="1" ht="24" x14ac:dyDescent="0.15">
      <c r="B105" s="98"/>
      <c r="C105" s="100"/>
      <c r="D105" s="420" t="s">
        <v>53</v>
      </c>
      <c r="E105" s="420"/>
      <c r="F105" s="420"/>
      <c r="G105" s="420"/>
      <c r="H105" s="420"/>
      <c r="I105" s="420"/>
      <c r="J105" s="420"/>
      <c r="K105" s="420"/>
      <c r="L105" s="420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7"/>
    </row>
    <row r="106" spans="2:67" s="26" customFormat="1" ht="10.5" customHeight="1" x14ac:dyDescent="0.15">
      <c r="B106" s="101"/>
      <c r="C106" s="89"/>
      <c r="D106" s="420"/>
      <c r="E106" s="420"/>
      <c r="F106" s="420"/>
      <c r="G106" s="420"/>
      <c r="H106" s="420"/>
      <c r="I106" s="420"/>
      <c r="J106" s="420"/>
      <c r="K106" s="420"/>
      <c r="L106" s="89"/>
      <c r="M106" s="85"/>
      <c r="N106" s="85"/>
      <c r="O106" s="85"/>
      <c r="P106" s="85"/>
      <c r="Q106" s="85"/>
      <c r="R106" s="85"/>
      <c r="S106" s="85"/>
      <c r="T106" s="85"/>
      <c r="U106" s="85"/>
      <c r="V106" s="89"/>
      <c r="W106" s="89"/>
      <c r="X106" s="89"/>
      <c r="Y106" s="89"/>
      <c r="Z106" s="85"/>
      <c r="AA106" s="85"/>
      <c r="AB106" s="85"/>
      <c r="AC106" s="85"/>
      <c r="AD106" s="102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7"/>
    </row>
    <row r="107" spans="2:67" s="26" customFormat="1" ht="22" customHeight="1" x14ac:dyDescent="0.15">
      <c r="B107" s="101"/>
      <c r="C107" s="89"/>
      <c r="D107" s="421" t="s">
        <v>74</v>
      </c>
      <c r="E107" s="422"/>
      <c r="F107" s="422"/>
      <c r="G107" s="423"/>
      <c r="H107" s="84"/>
      <c r="I107" s="89"/>
      <c r="J107" s="424" t="s">
        <v>50</v>
      </c>
      <c r="K107" s="425"/>
      <c r="L107" s="425"/>
      <c r="M107" s="426"/>
      <c r="N107" s="84"/>
      <c r="O107" s="89"/>
      <c r="P107" s="427" t="s">
        <v>51</v>
      </c>
      <c r="Q107" s="428"/>
      <c r="R107" s="428"/>
      <c r="S107" s="429"/>
      <c r="T107" s="84"/>
      <c r="U107" s="89"/>
      <c r="V107" s="467" t="s">
        <v>49</v>
      </c>
      <c r="W107" s="468"/>
      <c r="X107" s="468"/>
      <c r="Y107" s="469"/>
      <c r="Z107" s="84"/>
      <c r="AA107" s="89"/>
      <c r="AB107" s="456" t="s">
        <v>77</v>
      </c>
      <c r="AC107" s="457"/>
      <c r="AD107" s="457"/>
      <c r="AE107" s="458"/>
      <c r="AF107" s="84"/>
      <c r="AG107" s="89"/>
      <c r="AH107" s="459" t="s">
        <v>48</v>
      </c>
      <c r="AI107" s="460"/>
      <c r="AJ107" s="460"/>
      <c r="AK107" s="461"/>
      <c r="AL107" s="84"/>
      <c r="AM107" s="89"/>
      <c r="AN107" s="89"/>
      <c r="AO107" s="87"/>
      <c r="AP107" s="25"/>
      <c r="AQ107" s="25"/>
      <c r="BM107" s="25"/>
      <c r="BN107" s="25"/>
      <c r="BO107" s="25"/>
    </row>
    <row r="108" spans="2:67" s="26" customFormat="1" ht="10.5" customHeight="1" x14ac:dyDescent="0.15">
      <c r="B108" s="302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7"/>
      <c r="AP108" s="25"/>
      <c r="AQ108" s="25"/>
      <c r="BM108" s="25"/>
      <c r="BN108" s="25"/>
      <c r="BO108" s="25"/>
    </row>
    <row r="109" spans="2:67" s="26" customFormat="1" ht="22" customHeight="1" x14ac:dyDescent="0.15">
      <c r="B109" s="302"/>
      <c r="C109" s="89"/>
      <c r="D109" s="149" t="s">
        <v>265</v>
      </c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7"/>
      <c r="AP109" s="25"/>
      <c r="AQ109" s="25"/>
      <c r="BM109" s="25"/>
      <c r="BN109" s="25"/>
      <c r="BO109" s="25"/>
    </row>
    <row r="110" spans="2:67" s="26" customFormat="1" ht="22" customHeight="1" x14ac:dyDescent="0.15">
      <c r="B110" s="302"/>
      <c r="C110" s="89"/>
      <c r="D110" s="332" t="s">
        <v>9</v>
      </c>
      <c r="E110" s="333"/>
      <c r="F110" s="333"/>
      <c r="G110" s="333"/>
      <c r="H110" s="334"/>
      <c r="I110" s="163" t="s">
        <v>10</v>
      </c>
      <c r="J110" s="332" t="s">
        <v>9</v>
      </c>
      <c r="K110" s="333"/>
      <c r="L110" s="333"/>
      <c r="M110" s="333"/>
      <c r="N110" s="334"/>
      <c r="O110" s="163" t="s">
        <v>10</v>
      </c>
      <c r="P110" s="332" t="s">
        <v>9</v>
      </c>
      <c r="Q110" s="333"/>
      <c r="R110" s="333"/>
      <c r="S110" s="333"/>
      <c r="T110" s="334"/>
      <c r="U110" s="163" t="s">
        <v>10</v>
      </c>
      <c r="V110" s="332" t="s">
        <v>9</v>
      </c>
      <c r="W110" s="333"/>
      <c r="X110" s="333"/>
      <c r="Y110" s="333"/>
      <c r="Z110" s="334"/>
      <c r="AA110" s="163" t="s">
        <v>10</v>
      </c>
      <c r="AB110" s="332" t="s">
        <v>9</v>
      </c>
      <c r="AC110" s="333"/>
      <c r="AD110" s="333"/>
      <c r="AE110" s="333"/>
      <c r="AF110" s="334"/>
      <c r="AG110" s="163" t="s">
        <v>10</v>
      </c>
      <c r="AH110" s="332" t="s">
        <v>9</v>
      </c>
      <c r="AI110" s="333"/>
      <c r="AJ110" s="333"/>
      <c r="AK110" s="333"/>
      <c r="AL110" s="334"/>
      <c r="AM110" s="163" t="s">
        <v>10</v>
      </c>
      <c r="AN110" s="89"/>
      <c r="AO110" s="87"/>
      <c r="AP110" s="25"/>
      <c r="AQ110" s="25"/>
      <c r="BM110" s="25"/>
      <c r="BN110" s="25"/>
      <c r="BO110" s="25"/>
    </row>
    <row r="111" spans="2:67" s="26" customFormat="1" ht="22" customHeight="1" x14ac:dyDescent="0.15">
      <c r="B111" s="302"/>
      <c r="C111" s="89"/>
      <c r="D111" s="329"/>
      <c r="E111" s="330"/>
      <c r="F111" s="330"/>
      <c r="G111" s="330"/>
      <c r="H111" s="331"/>
      <c r="I111" s="303"/>
      <c r="J111" s="326"/>
      <c r="K111" s="327"/>
      <c r="L111" s="327"/>
      <c r="M111" s="327"/>
      <c r="N111" s="328"/>
      <c r="O111" s="303"/>
      <c r="P111" s="320"/>
      <c r="Q111" s="321"/>
      <c r="R111" s="321"/>
      <c r="S111" s="321"/>
      <c r="T111" s="322"/>
      <c r="U111" s="303"/>
      <c r="V111" s="323"/>
      <c r="W111" s="324"/>
      <c r="X111" s="324"/>
      <c r="Y111" s="324"/>
      <c r="Z111" s="325"/>
      <c r="AA111" s="303"/>
      <c r="AB111" s="314"/>
      <c r="AC111" s="315"/>
      <c r="AD111" s="315"/>
      <c r="AE111" s="315"/>
      <c r="AF111" s="316"/>
      <c r="AG111" s="303"/>
      <c r="AH111" s="317"/>
      <c r="AI111" s="318"/>
      <c r="AJ111" s="318"/>
      <c r="AK111" s="318"/>
      <c r="AL111" s="319"/>
      <c r="AM111" s="303"/>
      <c r="AN111" s="89"/>
      <c r="AO111" s="87"/>
      <c r="AP111" s="25"/>
      <c r="AQ111" s="25"/>
      <c r="BM111" s="25"/>
      <c r="BN111" s="25"/>
      <c r="BO111" s="25"/>
    </row>
    <row r="112" spans="2:67" s="26" customFormat="1" ht="22" customHeight="1" x14ac:dyDescent="0.15">
      <c r="B112" s="302"/>
      <c r="C112" s="89"/>
      <c r="D112" s="329"/>
      <c r="E112" s="330"/>
      <c r="F112" s="330"/>
      <c r="G112" s="330"/>
      <c r="H112" s="331"/>
      <c r="I112" s="303"/>
      <c r="J112" s="326"/>
      <c r="K112" s="327"/>
      <c r="L112" s="327"/>
      <c r="M112" s="327"/>
      <c r="N112" s="328"/>
      <c r="O112" s="303"/>
      <c r="P112" s="320"/>
      <c r="Q112" s="321"/>
      <c r="R112" s="321"/>
      <c r="S112" s="321"/>
      <c r="T112" s="322"/>
      <c r="U112" s="303"/>
      <c r="V112" s="323"/>
      <c r="W112" s="324"/>
      <c r="X112" s="324"/>
      <c r="Y112" s="324"/>
      <c r="Z112" s="325"/>
      <c r="AA112" s="303"/>
      <c r="AB112" s="314"/>
      <c r="AC112" s="315"/>
      <c r="AD112" s="315"/>
      <c r="AE112" s="315"/>
      <c r="AF112" s="316"/>
      <c r="AG112" s="303"/>
      <c r="AH112" s="317"/>
      <c r="AI112" s="318"/>
      <c r="AJ112" s="318"/>
      <c r="AK112" s="318"/>
      <c r="AL112" s="319"/>
      <c r="AM112" s="303"/>
      <c r="AN112" s="89"/>
      <c r="AO112" s="87"/>
      <c r="AP112" s="25"/>
      <c r="AQ112" s="25"/>
      <c r="BM112" s="25"/>
      <c r="BN112" s="25"/>
      <c r="BO112" s="25"/>
    </row>
    <row r="113" spans="2:67" s="26" customFormat="1" ht="22" customHeight="1" x14ac:dyDescent="0.15">
      <c r="B113" s="302"/>
      <c r="C113" s="89"/>
      <c r="D113" s="329"/>
      <c r="E113" s="330"/>
      <c r="F113" s="330"/>
      <c r="G113" s="330"/>
      <c r="H113" s="331"/>
      <c r="I113" s="303"/>
      <c r="J113" s="326"/>
      <c r="K113" s="327"/>
      <c r="L113" s="327"/>
      <c r="M113" s="327"/>
      <c r="N113" s="328"/>
      <c r="O113" s="303"/>
      <c r="P113" s="320"/>
      <c r="Q113" s="321"/>
      <c r="R113" s="321"/>
      <c r="S113" s="321"/>
      <c r="T113" s="322"/>
      <c r="U113" s="303"/>
      <c r="V113" s="323"/>
      <c r="W113" s="324"/>
      <c r="X113" s="324"/>
      <c r="Y113" s="324"/>
      <c r="Z113" s="325"/>
      <c r="AA113" s="303"/>
      <c r="AB113" s="314"/>
      <c r="AC113" s="315"/>
      <c r="AD113" s="315"/>
      <c r="AE113" s="315"/>
      <c r="AF113" s="316"/>
      <c r="AG113" s="303"/>
      <c r="AH113" s="317"/>
      <c r="AI113" s="318"/>
      <c r="AJ113" s="318"/>
      <c r="AK113" s="318"/>
      <c r="AL113" s="319"/>
      <c r="AM113" s="303"/>
      <c r="AN113" s="89"/>
      <c r="AO113" s="87"/>
      <c r="AP113" s="25"/>
      <c r="AQ113" s="25"/>
      <c r="BM113" s="25"/>
      <c r="BN113" s="25"/>
      <c r="BO113" s="25"/>
    </row>
    <row r="114" spans="2:67" s="26" customFormat="1" ht="22" customHeight="1" x14ac:dyDescent="0.15">
      <c r="B114" s="302"/>
      <c r="C114" s="89"/>
      <c r="D114" s="329"/>
      <c r="E114" s="330"/>
      <c r="F114" s="330"/>
      <c r="G114" s="330"/>
      <c r="H114" s="331"/>
      <c r="I114" s="303"/>
      <c r="J114" s="326"/>
      <c r="K114" s="327"/>
      <c r="L114" s="327"/>
      <c r="M114" s="327"/>
      <c r="N114" s="328"/>
      <c r="O114" s="303"/>
      <c r="P114" s="320"/>
      <c r="Q114" s="321"/>
      <c r="R114" s="321"/>
      <c r="S114" s="321"/>
      <c r="T114" s="322"/>
      <c r="U114" s="303"/>
      <c r="V114" s="323"/>
      <c r="W114" s="324"/>
      <c r="X114" s="324"/>
      <c r="Y114" s="324"/>
      <c r="Z114" s="325"/>
      <c r="AA114" s="303"/>
      <c r="AB114" s="314"/>
      <c r="AC114" s="315"/>
      <c r="AD114" s="315"/>
      <c r="AE114" s="315"/>
      <c r="AF114" s="316"/>
      <c r="AG114" s="303"/>
      <c r="AH114" s="317"/>
      <c r="AI114" s="318"/>
      <c r="AJ114" s="318"/>
      <c r="AK114" s="318"/>
      <c r="AL114" s="319"/>
      <c r="AM114" s="303"/>
      <c r="AN114" s="89"/>
      <c r="AO114" s="87"/>
      <c r="AP114" s="25"/>
      <c r="AQ114" s="25"/>
      <c r="BM114" s="25"/>
      <c r="BN114" s="25"/>
      <c r="BO114" s="25"/>
    </row>
    <row r="115" spans="2:67" s="26" customFormat="1" ht="22" customHeight="1" x14ac:dyDescent="0.15">
      <c r="B115" s="302"/>
      <c r="C115" s="89"/>
      <c r="D115" s="329"/>
      <c r="E115" s="330"/>
      <c r="F115" s="330"/>
      <c r="G115" s="330"/>
      <c r="H115" s="331"/>
      <c r="I115" s="303"/>
      <c r="J115" s="326"/>
      <c r="K115" s="327"/>
      <c r="L115" s="327"/>
      <c r="M115" s="327"/>
      <c r="N115" s="328"/>
      <c r="O115" s="303"/>
      <c r="P115" s="320"/>
      <c r="Q115" s="321"/>
      <c r="R115" s="321"/>
      <c r="S115" s="321"/>
      <c r="T115" s="322"/>
      <c r="U115" s="303"/>
      <c r="V115" s="323"/>
      <c r="W115" s="324"/>
      <c r="X115" s="324"/>
      <c r="Y115" s="324"/>
      <c r="Z115" s="325"/>
      <c r="AA115" s="303"/>
      <c r="AB115" s="314"/>
      <c r="AC115" s="315"/>
      <c r="AD115" s="315"/>
      <c r="AE115" s="315"/>
      <c r="AF115" s="316"/>
      <c r="AG115" s="303"/>
      <c r="AH115" s="317"/>
      <c r="AI115" s="318"/>
      <c r="AJ115" s="318"/>
      <c r="AK115" s="318"/>
      <c r="AL115" s="319"/>
      <c r="AM115" s="303"/>
      <c r="AN115" s="89"/>
      <c r="AO115" s="87"/>
      <c r="AP115" s="25"/>
      <c r="AQ115" s="25"/>
      <c r="BM115" s="25"/>
      <c r="BN115" s="25"/>
      <c r="BO115" s="25"/>
    </row>
    <row r="116" spans="2:67" s="26" customFormat="1" ht="22" customHeight="1" x14ac:dyDescent="0.15">
      <c r="B116" s="302"/>
      <c r="C116" s="89"/>
      <c r="D116" s="329"/>
      <c r="E116" s="330"/>
      <c r="F116" s="330"/>
      <c r="G116" s="330"/>
      <c r="H116" s="331"/>
      <c r="I116" s="303"/>
      <c r="J116" s="326"/>
      <c r="K116" s="327"/>
      <c r="L116" s="327"/>
      <c r="M116" s="327"/>
      <c r="N116" s="328"/>
      <c r="O116" s="303"/>
      <c r="P116" s="320"/>
      <c r="Q116" s="321"/>
      <c r="R116" s="321"/>
      <c r="S116" s="321"/>
      <c r="T116" s="322"/>
      <c r="U116" s="303"/>
      <c r="V116" s="323"/>
      <c r="W116" s="324"/>
      <c r="X116" s="324"/>
      <c r="Y116" s="324"/>
      <c r="Z116" s="325"/>
      <c r="AA116" s="303"/>
      <c r="AB116" s="314"/>
      <c r="AC116" s="315"/>
      <c r="AD116" s="315"/>
      <c r="AE116" s="315"/>
      <c r="AF116" s="316"/>
      <c r="AG116" s="303"/>
      <c r="AH116" s="317"/>
      <c r="AI116" s="318"/>
      <c r="AJ116" s="318"/>
      <c r="AK116" s="318"/>
      <c r="AL116" s="319"/>
      <c r="AM116" s="303"/>
      <c r="AN116" s="89"/>
      <c r="AO116" s="87"/>
      <c r="AP116" s="25"/>
      <c r="AQ116" s="25"/>
      <c r="BM116" s="25"/>
      <c r="BN116" s="25"/>
      <c r="BO116" s="25"/>
    </row>
    <row r="117" spans="2:67" s="26" customFormat="1" ht="22" customHeight="1" x14ac:dyDescent="0.15">
      <c r="B117" s="302"/>
      <c r="C117" s="89"/>
      <c r="D117" s="329"/>
      <c r="E117" s="330"/>
      <c r="F117" s="330"/>
      <c r="G117" s="330"/>
      <c r="H117" s="331"/>
      <c r="I117" s="303"/>
      <c r="J117" s="326"/>
      <c r="K117" s="327"/>
      <c r="L117" s="327"/>
      <c r="M117" s="327"/>
      <c r="N117" s="328"/>
      <c r="O117" s="303"/>
      <c r="P117" s="320"/>
      <c r="Q117" s="321"/>
      <c r="R117" s="321"/>
      <c r="S117" s="321"/>
      <c r="T117" s="322"/>
      <c r="U117" s="303"/>
      <c r="V117" s="323"/>
      <c r="W117" s="324"/>
      <c r="X117" s="324"/>
      <c r="Y117" s="324"/>
      <c r="Z117" s="325"/>
      <c r="AA117" s="303"/>
      <c r="AB117" s="314"/>
      <c r="AC117" s="315"/>
      <c r="AD117" s="315"/>
      <c r="AE117" s="315"/>
      <c r="AF117" s="316"/>
      <c r="AG117" s="303"/>
      <c r="AH117" s="317"/>
      <c r="AI117" s="318"/>
      <c r="AJ117" s="318"/>
      <c r="AK117" s="318"/>
      <c r="AL117" s="319"/>
      <c r="AM117" s="303"/>
      <c r="AN117" s="89"/>
      <c r="AO117" s="87"/>
      <c r="AP117" s="25"/>
      <c r="AQ117" s="25"/>
      <c r="BM117" s="25"/>
      <c r="BN117" s="25"/>
      <c r="BO117" s="25"/>
    </row>
    <row r="118" spans="2:67" s="26" customFormat="1" ht="22" customHeight="1" x14ac:dyDescent="0.15">
      <c r="B118" s="302"/>
      <c r="C118" s="89"/>
      <c r="D118" s="329"/>
      <c r="E118" s="330"/>
      <c r="F118" s="330"/>
      <c r="G118" s="330"/>
      <c r="H118" s="331"/>
      <c r="I118" s="303"/>
      <c r="J118" s="326"/>
      <c r="K118" s="327"/>
      <c r="L118" s="327"/>
      <c r="M118" s="327"/>
      <c r="N118" s="328"/>
      <c r="O118" s="303"/>
      <c r="P118" s="320"/>
      <c r="Q118" s="321"/>
      <c r="R118" s="321"/>
      <c r="S118" s="321"/>
      <c r="T118" s="322"/>
      <c r="U118" s="303"/>
      <c r="V118" s="323"/>
      <c r="W118" s="324"/>
      <c r="X118" s="324"/>
      <c r="Y118" s="324"/>
      <c r="Z118" s="325"/>
      <c r="AA118" s="303"/>
      <c r="AB118" s="314"/>
      <c r="AC118" s="315"/>
      <c r="AD118" s="315"/>
      <c r="AE118" s="315"/>
      <c r="AF118" s="316"/>
      <c r="AG118" s="303"/>
      <c r="AH118" s="317"/>
      <c r="AI118" s="318"/>
      <c r="AJ118" s="318"/>
      <c r="AK118" s="318"/>
      <c r="AL118" s="319"/>
      <c r="AM118" s="303"/>
      <c r="AN118" s="89"/>
      <c r="AO118" s="87"/>
      <c r="AP118" s="25"/>
      <c r="AQ118" s="25"/>
      <c r="BM118" s="25"/>
      <c r="BN118" s="25"/>
      <c r="BO118" s="25"/>
    </row>
    <row r="119" spans="2:67" s="26" customFormat="1" ht="22" customHeight="1" x14ac:dyDescent="0.15">
      <c r="B119" s="302"/>
      <c r="C119" s="89"/>
      <c r="D119" s="329"/>
      <c r="E119" s="330"/>
      <c r="F119" s="330"/>
      <c r="G119" s="330"/>
      <c r="H119" s="331"/>
      <c r="I119" s="303"/>
      <c r="J119" s="326"/>
      <c r="K119" s="327"/>
      <c r="L119" s="327"/>
      <c r="M119" s="327"/>
      <c r="N119" s="328"/>
      <c r="O119" s="303"/>
      <c r="P119" s="320"/>
      <c r="Q119" s="321"/>
      <c r="R119" s="321"/>
      <c r="S119" s="321"/>
      <c r="T119" s="322"/>
      <c r="U119" s="303"/>
      <c r="V119" s="323"/>
      <c r="W119" s="324"/>
      <c r="X119" s="324"/>
      <c r="Y119" s="324"/>
      <c r="Z119" s="325"/>
      <c r="AA119" s="303"/>
      <c r="AB119" s="314"/>
      <c r="AC119" s="315"/>
      <c r="AD119" s="315"/>
      <c r="AE119" s="315"/>
      <c r="AF119" s="316"/>
      <c r="AG119" s="303"/>
      <c r="AH119" s="317"/>
      <c r="AI119" s="318"/>
      <c r="AJ119" s="318"/>
      <c r="AK119" s="318"/>
      <c r="AL119" s="319"/>
      <c r="AM119" s="303"/>
      <c r="AN119" s="89"/>
      <c r="AO119" s="87"/>
      <c r="AP119" s="25"/>
      <c r="AQ119" s="25"/>
      <c r="BM119" s="25"/>
      <c r="BN119" s="25"/>
      <c r="BO119" s="25"/>
    </row>
    <row r="120" spans="2:67" s="26" customFormat="1" ht="22" customHeight="1" x14ac:dyDescent="0.15">
      <c r="B120" s="302"/>
      <c r="C120" s="89"/>
      <c r="D120" s="329"/>
      <c r="E120" s="330"/>
      <c r="F120" s="330"/>
      <c r="G120" s="330"/>
      <c r="H120" s="331"/>
      <c r="I120" s="303"/>
      <c r="J120" s="326"/>
      <c r="K120" s="327"/>
      <c r="L120" s="327"/>
      <c r="M120" s="327"/>
      <c r="N120" s="328"/>
      <c r="O120" s="303"/>
      <c r="P120" s="320"/>
      <c r="Q120" s="321"/>
      <c r="R120" s="321"/>
      <c r="S120" s="321"/>
      <c r="T120" s="322"/>
      <c r="U120" s="303"/>
      <c r="V120" s="323"/>
      <c r="W120" s="324"/>
      <c r="X120" s="324"/>
      <c r="Y120" s="324"/>
      <c r="Z120" s="325"/>
      <c r="AA120" s="303"/>
      <c r="AB120" s="314"/>
      <c r="AC120" s="315"/>
      <c r="AD120" s="315"/>
      <c r="AE120" s="315"/>
      <c r="AF120" s="316"/>
      <c r="AG120" s="303"/>
      <c r="AH120" s="317"/>
      <c r="AI120" s="318"/>
      <c r="AJ120" s="318"/>
      <c r="AK120" s="318"/>
      <c r="AL120" s="319"/>
      <c r="AM120" s="303"/>
      <c r="AN120" s="89"/>
      <c r="AO120" s="87"/>
      <c r="AP120" s="25"/>
      <c r="AQ120" s="25"/>
      <c r="BM120" s="25"/>
      <c r="BN120" s="25"/>
      <c r="BO120" s="25"/>
    </row>
    <row r="121" spans="2:67" s="26" customFormat="1" ht="22" customHeight="1" x14ac:dyDescent="0.15">
      <c r="B121" s="302"/>
      <c r="C121" s="89"/>
      <c r="D121" s="329"/>
      <c r="E121" s="330"/>
      <c r="F121" s="330"/>
      <c r="G121" s="330"/>
      <c r="H121" s="331"/>
      <c r="I121" s="303"/>
      <c r="J121" s="326"/>
      <c r="K121" s="327"/>
      <c r="L121" s="327"/>
      <c r="M121" s="327"/>
      <c r="N121" s="328"/>
      <c r="O121" s="303"/>
      <c r="P121" s="320"/>
      <c r="Q121" s="321"/>
      <c r="R121" s="321"/>
      <c r="S121" s="321"/>
      <c r="T121" s="322"/>
      <c r="U121" s="303"/>
      <c r="V121" s="323"/>
      <c r="W121" s="324"/>
      <c r="X121" s="324"/>
      <c r="Y121" s="324"/>
      <c r="Z121" s="325"/>
      <c r="AA121" s="303"/>
      <c r="AB121" s="314"/>
      <c r="AC121" s="315"/>
      <c r="AD121" s="315"/>
      <c r="AE121" s="315"/>
      <c r="AF121" s="316"/>
      <c r="AG121" s="303"/>
      <c r="AH121" s="317"/>
      <c r="AI121" s="318"/>
      <c r="AJ121" s="318"/>
      <c r="AK121" s="318"/>
      <c r="AL121" s="319"/>
      <c r="AM121" s="303"/>
      <c r="AN121" s="89"/>
      <c r="AO121" s="87"/>
      <c r="AP121" s="25"/>
      <c r="AQ121" s="25"/>
      <c r="BM121" s="25"/>
      <c r="BN121" s="25"/>
      <c r="BO121" s="25"/>
    </row>
    <row r="122" spans="2:67" s="26" customFormat="1" ht="22" customHeight="1" x14ac:dyDescent="0.15">
      <c r="B122" s="302"/>
      <c r="C122" s="89"/>
      <c r="D122" s="329"/>
      <c r="E122" s="330"/>
      <c r="F122" s="330"/>
      <c r="G122" s="330"/>
      <c r="H122" s="331"/>
      <c r="I122" s="303"/>
      <c r="J122" s="326"/>
      <c r="K122" s="327"/>
      <c r="L122" s="327"/>
      <c r="M122" s="327"/>
      <c r="N122" s="328"/>
      <c r="O122" s="303"/>
      <c r="P122" s="320"/>
      <c r="Q122" s="321"/>
      <c r="R122" s="321"/>
      <c r="S122" s="321"/>
      <c r="T122" s="322"/>
      <c r="U122" s="303"/>
      <c r="V122" s="323"/>
      <c r="W122" s="324"/>
      <c r="X122" s="324"/>
      <c r="Y122" s="324"/>
      <c r="Z122" s="325"/>
      <c r="AA122" s="303"/>
      <c r="AB122" s="314"/>
      <c r="AC122" s="315"/>
      <c r="AD122" s="315"/>
      <c r="AE122" s="315"/>
      <c r="AF122" s="316"/>
      <c r="AG122" s="303"/>
      <c r="AH122" s="317"/>
      <c r="AI122" s="318"/>
      <c r="AJ122" s="318"/>
      <c r="AK122" s="318"/>
      <c r="AL122" s="319"/>
      <c r="AM122" s="303"/>
      <c r="AN122" s="89"/>
      <c r="AO122" s="87"/>
      <c r="AP122" s="25"/>
      <c r="AQ122" s="25"/>
      <c r="BM122" s="25"/>
      <c r="BN122" s="25"/>
      <c r="BO122" s="25"/>
    </row>
    <row r="123" spans="2:67" s="26" customFormat="1" ht="22" customHeight="1" x14ac:dyDescent="0.15">
      <c r="B123" s="302"/>
      <c r="C123" s="89"/>
      <c r="D123" s="329"/>
      <c r="E123" s="330"/>
      <c r="F123" s="330"/>
      <c r="G123" s="330"/>
      <c r="H123" s="331"/>
      <c r="I123" s="303"/>
      <c r="J123" s="326"/>
      <c r="K123" s="327"/>
      <c r="L123" s="327"/>
      <c r="M123" s="327"/>
      <c r="N123" s="328"/>
      <c r="O123" s="303"/>
      <c r="P123" s="320"/>
      <c r="Q123" s="321"/>
      <c r="R123" s="321"/>
      <c r="S123" s="321"/>
      <c r="T123" s="322"/>
      <c r="U123" s="303"/>
      <c r="V123" s="323"/>
      <c r="W123" s="324"/>
      <c r="X123" s="324"/>
      <c r="Y123" s="324"/>
      <c r="Z123" s="325"/>
      <c r="AA123" s="303"/>
      <c r="AB123" s="314"/>
      <c r="AC123" s="315"/>
      <c r="AD123" s="315"/>
      <c r="AE123" s="315"/>
      <c r="AF123" s="316"/>
      <c r="AG123" s="303"/>
      <c r="AH123" s="317"/>
      <c r="AI123" s="318"/>
      <c r="AJ123" s="318"/>
      <c r="AK123" s="318"/>
      <c r="AL123" s="319"/>
      <c r="AM123" s="303"/>
      <c r="AN123" s="89"/>
      <c r="AO123" s="87"/>
      <c r="AP123" s="25"/>
      <c r="AQ123" s="25"/>
      <c r="BM123" s="25"/>
      <c r="BN123" s="25"/>
      <c r="BO123" s="25"/>
    </row>
    <row r="124" spans="2:67" s="26" customFormat="1" ht="22" customHeight="1" x14ac:dyDescent="0.15">
      <c r="B124" s="302"/>
      <c r="C124" s="89"/>
      <c r="D124" s="329"/>
      <c r="E124" s="330"/>
      <c r="F124" s="330"/>
      <c r="G124" s="330"/>
      <c r="H124" s="331"/>
      <c r="I124" s="303"/>
      <c r="J124" s="326"/>
      <c r="K124" s="327"/>
      <c r="L124" s="327"/>
      <c r="M124" s="327"/>
      <c r="N124" s="328"/>
      <c r="O124" s="303"/>
      <c r="P124" s="320"/>
      <c r="Q124" s="321"/>
      <c r="R124" s="321"/>
      <c r="S124" s="321"/>
      <c r="T124" s="322"/>
      <c r="U124" s="303"/>
      <c r="V124" s="323"/>
      <c r="W124" s="324"/>
      <c r="X124" s="324"/>
      <c r="Y124" s="324"/>
      <c r="Z124" s="325"/>
      <c r="AA124" s="303"/>
      <c r="AB124" s="314"/>
      <c r="AC124" s="315"/>
      <c r="AD124" s="315"/>
      <c r="AE124" s="315"/>
      <c r="AF124" s="316"/>
      <c r="AG124" s="303"/>
      <c r="AH124" s="317"/>
      <c r="AI124" s="318"/>
      <c r="AJ124" s="318"/>
      <c r="AK124" s="318"/>
      <c r="AL124" s="319"/>
      <c r="AM124" s="303"/>
      <c r="AN124" s="89"/>
      <c r="AO124" s="87"/>
      <c r="AP124" s="25"/>
      <c r="AQ124" s="25"/>
      <c r="BM124" s="25"/>
      <c r="BN124" s="25"/>
      <c r="BO124" s="25"/>
    </row>
    <row r="125" spans="2:67" s="26" customFormat="1" ht="22" customHeight="1" x14ac:dyDescent="0.15">
      <c r="B125" s="302"/>
      <c r="C125" s="89"/>
      <c r="D125" s="329"/>
      <c r="E125" s="330"/>
      <c r="F125" s="330"/>
      <c r="G125" s="330"/>
      <c r="H125" s="331"/>
      <c r="I125" s="303"/>
      <c r="J125" s="326"/>
      <c r="K125" s="327"/>
      <c r="L125" s="327"/>
      <c r="M125" s="327"/>
      <c r="N125" s="328"/>
      <c r="O125" s="303"/>
      <c r="P125" s="320"/>
      <c r="Q125" s="321"/>
      <c r="R125" s="321"/>
      <c r="S125" s="321"/>
      <c r="T125" s="322"/>
      <c r="U125" s="303"/>
      <c r="V125" s="323"/>
      <c r="W125" s="324"/>
      <c r="X125" s="324"/>
      <c r="Y125" s="324"/>
      <c r="Z125" s="325"/>
      <c r="AA125" s="303"/>
      <c r="AB125" s="314"/>
      <c r="AC125" s="315"/>
      <c r="AD125" s="315"/>
      <c r="AE125" s="315"/>
      <c r="AF125" s="316"/>
      <c r="AG125" s="303"/>
      <c r="AH125" s="317"/>
      <c r="AI125" s="318"/>
      <c r="AJ125" s="318"/>
      <c r="AK125" s="318"/>
      <c r="AL125" s="319"/>
      <c r="AM125" s="303"/>
      <c r="AN125" s="89"/>
      <c r="AO125" s="87"/>
      <c r="AP125" s="25"/>
      <c r="AQ125" s="25"/>
      <c r="BM125" s="25"/>
      <c r="BN125" s="25"/>
      <c r="BO125" s="25"/>
    </row>
    <row r="126" spans="2:67" s="26" customFormat="1" ht="22" customHeight="1" x14ac:dyDescent="0.15">
      <c r="B126" s="302"/>
      <c r="C126" s="89"/>
      <c r="D126" s="329"/>
      <c r="E126" s="330"/>
      <c r="F126" s="330"/>
      <c r="G126" s="330"/>
      <c r="H126" s="331"/>
      <c r="I126" s="303"/>
      <c r="J126" s="326"/>
      <c r="K126" s="327"/>
      <c r="L126" s="327"/>
      <c r="M126" s="327"/>
      <c r="N126" s="328"/>
      <c r="O126" s="303"/>
      <c r="P126" s="320"/>
      <c r="Q126" s="321"/>
      <c r="R126" s="321"/>
      <c r="S126" s="321"/>
      <c r="T126" s="322"/>
      <c r="U126" s="303"/>
      <c r="V126" s="323"/>
      <c r="W126" s="324"/>
      <c r="X126" s="324"/>
      <c r="Y126" s="324"/>
      <c r="Z126" s="325"/>
      <c r="AA126" s="303"/>
      <c r="AB126" s="314"/>
      <c r="AC126" s="315"/>
      <c r="AD126" s="315"/>
      <c r="AE126" s="315"/>
      <c r="AF126" s="316"/>
      <c r="AG126" s="303"/>
      <c r="AH126" s="317"/>
      <c r="AI126" s="318"/>
      <c r="AJ126" s="318"/>
      <c r="AK126" s="318"/>
      <c r="AL126" s="319"/>
      <c r="AM126" s="303"/>
      <c r="AN126" s="89"/>
      <c r="AO126" s="87"/>
      <c r="AP126" s="25"/>
      <c r="AQ126" s="25"/>
      <c r="BM126" s="25"/>
      <c r="BN126" s="25"/>
      <c r="BO126" s="25"/>
    </row>
    <row r="127" spans="2:67" s="26" customFormat="1" ht="22" customHeight="1" x14ac:dyDescent="0.15">
      <c r="B127" s="302"/>
      <c r="C127" s="89"/>
      <c r="D127" s="329"/>
      <c r="E127" s="330"/>
      <c r="F127" s="330"/>
      <c r="G127" s="330"/>
      <c r="H127" s="331"/>
      <c r="I127" s="303"/>
      <c r="J127" s="326"/>
      <c r="K127" s="327"/>
      <c r="L127" s="327"/>
      <c r="M127" s="327"/>
      <c r="N127" s="328"/>
      <c r="O127" s="303"/>
      <c r="P127" s="320"/>
      <c r="Q127" s="321"/>
      <c r="R127" s="321"/>
      <c r="S127" s="321"/>
      <c r="T127" s="322"/>
      <c r="U127" s="303"/>
      <c r="V127" s="323"/>
      <c r="W127" s="324"/>
      <c r="X127" s="324"/>
      <c r="Y127" s="324"/>
      <c r="Z127" s="325"/>
      <c r="AA127" s="303"/>
      <c r="AB127" s="314"/>
      <c r="AC127" s="315"/>
      <c r="AD127" s="315"/>
      <c r="AE127" s="315"/>
      <c r="AF127" s="316"/>
      <c r="AG127" s="303"/>
      <c r="AH127" s="317"/>
      <c r="AI127" s="318"/>
      <c r="AJ127" s="318"/>
      <c r="AK127" s="318"/>
      <c r="AL127" s="319"/>
      <c r="AM127" s="303"/>
      <c r="AN127" s="89"/>
      <c r="AO127" s="87"/>
      <c r="AP127" s="25"/>
      <c r="AQ127" s="25"/>
      <c r="BM127" s="25"/>
      <c r="BN127" s="25"/>
      <c r="BO127" s="25"/>
    </row>
    <row r="128" spans="2:67" s="26" customFormat="1" ht="22" customHeight="1" x14ac:dyDescent="0.15">
      <c r="B128" s="302"/>
      <c r="C128" s="89"/>
      <c r="D128" s="329"/>
      <c r="E128" s="330"/>
      <c r="F128" s="330"/>
      <c r="G128" s="330"/>
      <c r="H128" s="331"/>
      <c r="I128" s="303"/>
      <c r="J128" s="326"/>
      <c r="K128" s="327"/>
      <c r="L128" s="327"/>
      <c r="M128" s="327"/>
      <c r="N128" s="328"/>
      <c r="O128" s="303"/>
      <c r="P128" s="320"/>
      <c r="Q128" s="321"/>
      <c r="R128" s="321"/>
      <c r="S128" s="321"/>
      <c r="T128" s="322"/>
      <c r="U128" s="303"/>
      <c r="V128" s="323"/>
      <c r="W128" s="324"/>
      <c r="X128" s="324"/>
      <c r="Y128" s="324"/>
      <c r="Z128" s="325"/>
      <c r="AA128" s="303"/>
      <c r="AB128" s="314"/>
      <c r="AC128" s="315"/>
      <c r="AD128" s="315"/>
      <c r="AE128" s="315"/>
      <c r="AF128" s="316"/>
      <c r="AG128" s="303"/>
      <c r="AH128" s="317"/>
      <c r="AI128" s="318"/>
      <c r="AJ128" s="318"/>
      <c r="AK128" s="318"/>
      <c r="AL128" s="319"/>
      <c r="AM128" s="303"/>
      <c r="AN128" s="89"/>
      <c r="AO128" s="87"/>
      <c r="AP128" s="25"/>
      <c r="AQ128" s="25"/>
      <c r="BM128" s="25"/>
      <c r="BN128" s="25"/>
      <c r="BO128" s="25"/>
    </row>
    <row r="129" spans="2:70" s="26" customFormat="1" ht="22" customHeight="1" x14ac:dyDescent="0.15">
      <c r="B129" s="302"/>
      <c r="C129" s="89"/>
      <c r="D129" s="329"/>
      <c r="E129" s="330"/>
      <c r="F129" s="330"/>
      <c r="G129" s="330"/>
      <c r="H129" s="331"/>
      <c r="I129" s="303"/>
      <c r="J129" s="326"/>
      <c r="K129" s="327"/>
      <c r="L129" s="327"/>
      <c r="M129" s="327"/>
      <c r="N129" s="328"/>
      <c r="O129" s="303"/>
      <c r="P129" s="320"/>
      <c r="Q129" s="321"/>
      <c r="R129" s="321"/>
      <c r="S129" s="321"/>
      <c r="T129" s="322"/>
      <c r="U129" s="303"/>
      <c r="V129" s="323"/>
      <c r="W129" s="324"/>
      <c r="X129" s="324"/>
      <c r="Y129" s="324"/>
      <c r="Z129" s="325"/>
      <c r="AA129" s="303"/>
      <c r="AB129" s="314"/>
      <c r="AC129" s="315"/>
      <c r="AD129" s="315"/>
      <c r="AE129" s="315"/>
      <c r="AF129" s="316"/>
      <c r="AG129" s="303"/>
      <c r="AH129" s="317"/>
      <c r="AI129" s="318"/>
      <c r="AJ129" s="318"/>
      <c r="AK129" s="318"/>
      <c r="AL129" s="319"/>
      <c r="AM129" s="303"/>
      <c r="AN129" s="89"/>
      <c r="AO129" s="87"/>
      <c r="AP129" s="25"/>
      <c r="AQ129" s="25"/>
      <c r="BM129" s="25"/>
      <c r="BN129" s="25"/>
      <c r="BO129" s="25"/>
    </row>
    <row r="130" spans="2:70" s="26" customFormat="1" ht="22" customHeight="1" x14ac:dyDescent="0.15">
      <c r="B130" s="302"/>
      <c r="C130" s="89"/>
      <c r="D130" s="304"/>
      <c r="E130" s="305"/>
      <c r="F130" s="305"/>
      <c r="G130" s="305"/>
      <c r="H130" s="306"/>
      <c r="I130" s="303"/>
      <c r="J130" s="326"/>
      <c r="K130" s="327"/>
      <c r="L130" s="327"/>
      <c r="M130" s="327"/>
      <c r="N130" s="328"/>
      <c r="O130" s="303"/>
      <c r="P130" s="320"/>
      <c r="Q130" s="321"/>
      <c r="R130" s="321"/>
      <c r="S130" s="321"/>
      <c r="T130" s="322"/>
      <c r="U130" s="303"/>
      <c r="V130" s="323"/>
      <c r="W130" s="324"/>
      <c r="X130" s="324"/>
      <c r="Y130" s="324"/>
      <c r="Z130" s="325"/>
      <c r="AA130" s="303"/>
      <c r="AB130" s="314"/>
      <c r="AC130" s="315"/>
      <c r="AD130" s="315"/>
      <c r="AE130" s="315"/>
      <c r="AF130" s="316"/>
      <c r="AG130" s="303"/>
      <c r="AH130" s="317"/>
      <c r="AI130" s="318"/>
      <c r="AJ130" s="318"/>
      <c r="AK130" s="318"/>
      <c r="AL130" s="319"/>
      <c r="AM130" s="303"/>
      <c r="AN130" s="89"/>
      <c r="AO130" s="87"/>
      <c r="AP130" s="25"/>
      <c r="AQ130" s="25"/>
      <c r="BM130" s="25"/>
      <c r="BN130" s="25"/>
      <c r="BO130" s="25"/>
    </row>
    <row r="131" spans="2:70" s="26" customFormat="1" ht="22" customHeight="1" x14ac:dyDescent="0.15">
      <c r="B131" s="302"/>
      <c r="C131" s="89"/>
      <c r="D131" s="304"/>
      <c r="E131" s="305"/>
      <c r="F131" s="305"/>
      <c r="G131" s="305"/>
      <c r="H131" s="306"/>
      <c r="I131" s="303"/>
      <c r="J131" s="326"/>
      <c r="K131" s="327"/>
      <c r="L131" s="327"/>
      <c r="M131" s="327"/>
      <c r="N131" s="328"/>
      <c r="O131" s="303"/>
      <c r="P131" s="320"/>
      <c r="Q131" s="321"/>
      <c r="R131" s="321"/>
      <c r="S131" s="321"/>
      <c r="T131" s="322"/>
      <c r="U131" s="303"/>
      <c r="V131" s="323"/>
      <c r="W131" s="324"/>
      <c r="X131" s="324"/>
      <c r="Y131" s="324"/>
      <c r="Z131" s="325"/>
      <c r="AA131" s="303"/>
      <c r="AB131" s="314"/>
      <c r="AC131" s="315"/>
      <c r="AD131" s="315"/>
      <c r="AE131" s="315"/>
      <c r="AF131" s="316"/>
      <c r="AG131" s="303"/>
      <c r="AH131" s="317"/>
      <c r="AI131" s="318"/>
      <c r="AJ131" s="318"/>
      <c r="AK131" s="318"/>
      <c r="AL131" s="319"/>
      <c r="AM131" s="303"/>
      <c r="AN131" s="89"/>
      <c r="AO131" s="87"/>
      <c r="AP131" s="25"/>
      <c r="AQ131" s="25"/>
      <c r="BM131" s="25"/>
      <c r="BN131" s="25"/>
      <c r="BO131" s="25"/>
    </row>
    <row r="132" spans="2:70" s="26" customFormat="1" ht="22" customHeight="1" x14ac:dyDescent="0.15">
      <c r="B132" s="302"/>
      <c r="C132" s="89"/>
      <c r="D132" s="304"/>
      <c r="E132" s="305"/>
      <c r="F132" s="305"/>
      <c r="G132" s="305"/>
      <c r="H132" s="306"/>
      <c r="I132" s="303"/>
      <c r="J132" s="326"/>
      <c r="K132" s="327"/>
      <c r="L132" s="327"/>
      <c r="M132" s="327"/>
      <c r="N132" s="328"/>
      <c r="O132" s="303"/>
      <c r="P132" s="320"/>
      <c r="Q132" s="321"/>
      <c r="R132" s="321"/>
      <c r="S132" s="321"/>
      <c r="T132" s="322"/>
      <c r="U132" s="303"/>
      <c r="V132" s="323"/>
      <c r="W132" s="324"/>
      <c r="X132" s="324"/>
      <c r="Y132" s="324"/>
      <c r="Z132" s="325"/>
      <c r="AA132" s="303"/>
      <c r="AB132" s="314"/>
      <c r="AC132" s="315"/>
      <c r="AD132" s="315"/>
      <c r="AE132" s="315"/>
      <c r="AF132" s="316"/>
      <c r="AG132" s="303"/>
      <c r="AH132" s="317"/>
      <c r="AI132" s="318"/>
      <c r="AJ132" s="318"/>
      <c r="AK132" s="318"/>
      <c r="AL132" s="319"/>
      <c r="AM132" s="303"/>
      <c r="AN132" s="89"/>
      <c r="AO132" s="87"/>
      <c r="AP132" s="25"/>
      <c r="AQ132" s="25"/>
      <c r="BM132" s="25"/>
      <c r="BN132" s="25"/>
      <c r="BO132" s="25"/>
    </row>
    <row r="133" spans="2:70" s="26" customFormat="1" ht="22" customHeight="1" x14ac:dyDescent="0.15">
      <c r="B133" s="302"/>
      <c r="C133" s="89"/>
      <c r="D133" s="304"/>
      <c r="E133" s="305"/>
      <c r="F133" s="305"/>
      <c r="G133" s="305"/>
      <c r="H133" s="306"/>
      <c r="I133" s="303"/>
      <c r="J133" s="326"/>
      <c r="K133" s="327"/>
      <c r="L133" s="327"/>
      <c r="M133" s="327"/>
      <c r="N133" s="328"/>
      <c r="O133" s="303"/>
      <c r="P133" s="320"/>
      <c r="Q133" s="321"/>
      <c r="R133" s="321"/>
      <c r="S133" s="321"/>
      <c r="T133" s="322"/>
      <c r="U133" s="303"/>
      <c r="V133" s="323"/>
      <c r="W133" s="324"/>
      <c r="X133" s="324"/>
      <c r="Y133" s="324"/>
      <c r="Z133" s="325"/>
      <c r="AA133" s="303"/>
      <c r="AB133" s="314"/>
      <c r="AC133" s="315"/>
      <c r="AD133" s="315"/>
      <c r="AE133" s="315"/>
      <c r="AF133" s="316"/>
      <c r="AG133" s="303"/>
      <c r="AH133" s="317"/>
      <c r="AI133" s="318"/>
      <c r="AJ133" s="318"/>
      <c r="AK133" s="318"/>
      <c r="AL133" s="319"/>
      <c r="AM133" s="303"/>
      <c r="AN133" s="89"/>
      <c r="AO133" s="87"/>
      <c r="AP133" s="25"/>
      <c r="AQ133" s="25"/>
      <c r="BM133" s="25"/>
      <c r="BN133" s="25"/>
      <c r="BO133" s="25"/>
    </row>
    <row r="134" spans="2:70" s="26" customFormat="1" ht="22" customHeight="1" x14ac:dyDescent="0.15">
      <c r="B134" s="302"/>
      <c r="C134" s="89"/>
      <c r="D134" s="304"/>
      <c r="E134" s="305"/>
      <c r="F134" s="305"/>
      <c r="G134" s="305"/>
      <c r="H134" s="306"/>
      <c r="I134" s="303"/>
      <c r="J134" s="326"/>
      <c r="K134" s="327"/>
      <c r="L134" s="327"/>
      <c r="M134" s="327"/>
      <c r="N134" s="328"/>
      <c r="O134" s="303"/>
      <c r="P134" s="320"/>
      <c r="Q134" s="321"/>
      <c r="R134" s="321"/>
      <c r="S134" s="321"/>
      <c r="T134" s="322"/>
      <c r="U134" s="303"/>
      <c r="V134" s="323"/>
      <c r="W134" s="324"/>
      <c r="X134" s="324"/>
      <c r="Y134" s="324"/>
      <c r="Z134" s="325"/>
      <c r="AA134" s="303"/>
      <c r="AB134" s="314"/>
      <c r="AC134" s="315"/>
      <c r="AD134" s="315"/>
      <c r="AE134" s="315"/>
      <c r="AF134" s="316"/>
      <c r="AG134" s="303"/>
      <c r="AH134" s="317"/>
      <c r="AI134" s="318"/>
      <c r="AJ134" s="318"/>
      <c r="AK134" s="318"/>
      <c r="AL134" s="319"/>
      <c r="AM134" s="303"/>
      <c r="AN134" s="89"/>
      <c r="AO134" s="87"/>
      <c r="AP134" s="25"/>
      <c r="AQ134" s="25"/>
      <c r="BM134" s="25"/>
      <c r="BN134" s="25"/>
      <c r="BO134" s="25"/>
    </row>
    <row r="135" spans="2:70" s="26" customFormat="1" ht="22" customHeight="1" x14ac:dyDescent="0.15">
      <c r="B135" s="302"/>
      <c r="C135" s="89"/>
      <c r="D135" s="329"/>
      <c r="E135" s="330"/>
      <c r="F135" s="330"/>
      <c r="G135" s="330"/>
      <c r="H135" s="331"/>
      <c r="I135" s="303"/>
      <c r="J135" s="326"/>
      <c r="K135" s="327"/>
      <c r="L135" s="327"/>
      <c r="M135" s="327"/>
      <c r="N135" s="328"/>
      <c r="O135" s="303"/>
      <c r="P135" s="320"/>
      <c r="Q135" s="321"/>
      <c r="R135" s="321"/>
      <c r="S135" s="321"/>
      <c r="T135" s="322"/>
      <c r="U135" s="303"/>
      <c r="V135" s="323"/>
      <c r="W135" s="324"/>
      <c r="X135" s="324"/>
      <c r="Y135" s="324"/>
      <c r="Z135" s="325"/>
      <c r="AA135" s="303"/>
      <c r="AB135" s="314"/>
      <c r="AC135" s="315"/>
      <c r="AD135" s="315"/>
      <c r="AE135" s="315"/>
      <c r="AF135" s="316"/>
      <c r="AG135" s="303"/>
      <c r="AH135" s="317"/>
      <c r="AI135" s="318"/>
      <c r="AJ135" s="318"/>
      <c r="AK135" s="318"/>
      <c r="AL135" s="319"/>
      <c r="AM135" s="303"/>
      <c r="AN135" s="89"/>
      <c r="AO135" s="87"/>
      <c r="AP135" s="25"/>
      <c r="AQ135" s="25"/>
      <c r="BM135" s="25"/>
      <c r="BN135" s="25"/>
      <c r="BO135" s="25"/>
    </row>
    <row r="136" spans="2:70" s="26" customFormat="1" ht="12" customHeight="1" x14ac:dyDescent="0.15">
      <c r="B136" s="101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9"/>
      <c r="X136" s="89"/>
      <c r="Y136" s="89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9"/>
      <c r="AO136" s="87"/>
      <c r="AP136" s="25"/>
      <c r="AQ136" s="25"/>
      <c r="BM136" s="25"/>
      <c r="BN136" s="25"/>
      <c r="BO136" s="25"/>
    </row>
    <row r="137" spans="2:70" s="26" customFormat="1" ht="19" customHeight="1" x14ac:dyDescent="0.15">
      <c r="B137" s="164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6"/>
      <c r="AN137" s="96"/>
      <c r="AO137" s="97"/>
      <c r="BQ137" s="25"/>
      <c r="BR137" s="25"/>
    </row>
    <row r="138" spans="2:70" ht="21" customHeight="1" x14ac:dyDescent="0.25">
      <c r="B138" s="366" t="s">
        <v>52</v>
      </c>
      <c r="C138" s="366"/>
      <c r="D138" s="366"/>
      <c r="E138" s="366"/>
      <c r="F138" s="366"/>
      <c r="G138" s="366"/>
      <c r="H138" s="366"/>
      <c r="I138" s="366"/>
      <c r="J138" s="366"/>
      <c r="K138" s="366"/>
      <c r="L138" s="366"/>
      <c r="M138" s="366"/>
      <c r="N138" s="366"/>
      <c r="O138" s="366"/>
      <c r="P138" s="366"/>
      <c r="Q138" s="366"/>
      <c r="R138" s="366"/>
      <c r="S138" s="366"/>
      <c r="T138" s="366"/>
      <c r="U138" s="366"/>
      <c r="V138" s="366"/>
      <c r="W138" s="366"/>
      <c r="X138" s="366"/>
      <c r="Y138" s="366"/>
      <c r="Z138" s="366"/>
      <c r="AA138" s="366"/>
      <c r="AB138" s="366"/>
      <c r="AC138" s="366"/>
      <c r="AD138" s="366"/>
      <c r="AE138" s="366"/>
      <c r="AF138" s="366"/>
      <c r="AG138" s="366"/>
      <c r="AH138" s="366"/>
      <c r="AI138" s="366"/>
      <c r="AJ138" s="366"/>
      <c r="AK138" s="366"/>
      <c r="AL138" s="366"/>
      <c r="AM138" s="366"/>
      <c r="AN138" s="366"/>
      <c r="AO138" s="366"/>
    </row>
    <row r="139" spans="2:70" ht="9.5" customHeight="1" x14ac:dyDescent="0.25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9"/>
      <c r="R139" s="29"/>
      <c r="S139" s="28"/>
      <c r="T139" s="28"/>
      <c r="U139" s="29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9"/>
      <c r="AL139" s="29"/>
    </row>
    <row r="140" spans="2:70" ht="29" customHeight="1" x14ac:dyDescent="0.25">
      <c r="B140" s="363" t="s">
        <v>168</v>
      </c>
      <c r="C140" s="364"/>
      <c r="D140" s="364"/>
      <c r="E140" s="364"/>
      <c r="F140" s="364"/>
      <c r="G140" s="364"/>
      <c r="H140" s="364"/>
      <c r="I140" s="364"/>
      <c r="J140" s="364"/>
      <c r="K140" s="364"/>
      <c r="L140" s="364"/>
      <c r="M140" s="364"/>
      <c r="N140" s="364"/>
      <c r="O140" s="364"/>
      <c r="P140" s="364"/>
      <c r="Q140" s="364"/>
      <c r="R140" s="364"/>
      <c r="S140" s="364"/>
      <c r="T140" s="364"/>
      <c r="U140" s="364"/>
      <c r="V140" s="364"/>
      <c r="W140" s="364"/>
      <c r="X140" s="364"/>
      <c r="Y140" s="364"/>
      <c r="Z140" s="364"/>
      <c r="AA140" s="364"/>
      <c r="AB140" s="364"/>
      <c r="AC140" s="364"/>
      <c r="AD140" s="364"/>
      <c r="AE140" s="364"/>
      <c r="AF140" s="364"/>
      <c r="AG140" s="364"/>
      <c r="AH140" s="364"/>
      <c r="AI140" s="364"/>
      <c r="AJ140" s="364"/>
      <c r="AK140" s="364"/>
      <c r="AL140" s="364"/>
      <c r="AM140" s="364"/>
      <c r="AN140" s="364"/>
      <c r="AO140" s="365"/>
    </row>
    <row r="141" spans="2:70" ht="16.5" customHeight="1" x14ac:dyDescent="0.25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8"/>
      <c r="AO141" s="158"/>
    </row>
  </sheetData>
  <sheetProtection selectLockedCells="1"/>
  <dataConsolidate/>
  <customSheetViews>
    <customSheetView guid="{2345F08B-7CA1-40C3-B633-92462EA1EFD8}" showPageBreaks="1" printArea="1" view="pageLayout" topLeftCell="A9">
      <selection activeCell="AT9" sqref="AT9"/>
      <rowBreaks count="1" manualBreakCount="1">
        <brk id="59" max="37" man="1"/>
      </rowBreaks>
      <colBreaks count="1" manualBreakCount="1">
        <brk id="38" max="1048575" man="1"/>
      </colBreaks>
      <pageMargins left="0.15748031496062992" right="0.19685039370078741" top="0.15748031496062992" bottom="0.27559055118110237" header="0.15748031496062992" footer="0.31496062992125984"/>
      <pageSetup paperSize="9" scale="93" orientation="portrait"/>
    </customSheetView>
  </customSheetViews>
  <mergeCells count="386">
    <mergeCell ref="AV65:AX65"/>
    <mergeCell ref="AV64:AX64"/>
    <mergeCell ref="AV74:AX74"/>
    <mergeCell ref="AE78:AI78"/>
    <mergeCell ref="AE77:AI77"/>
    <mergeCell ref="R74:S74"/>
    <mergeCell ref="AJ73:AK73"/>
    <mergeCell ref="AE74:AI74"/>
    <mergeCell ref="AJ74:AK74"/>
    <mergeCell ref="AE75:AI75"/>
    <mergeCell ref="AB107:AE107"/>
    <mergeCell ref="AH107:AK107"/>
    <mergeCell ref="S83:T83"/>
    <mergeCell ref="AV58:AZ58"/>
    <mergeCell ref="AV73:AZ73"/>
    <mergeCell ref="Y61:AD61"/>
    <mergeCell ref="AE61:AH61"/>
    <mergeCell ref="Q64:AM64"/>
    <mergeCell ref="R75:S75"/>
    <mergeCell ref="V73:Z73"/>
    <mergeCell ref="AE73:AI73"/>
    <mergeCell ref="R73:S73"/>
    <mergeCell ref="V74:Z74"/>
    <mergeCell ref="AB68:AE68"/>
    <mergeCell ref="AH68:AK68"/>
    <mergeCell ref="AJ75:AK75"/>
    <mergeCell ref="AA73:AB73"/>
    <mergeCell ref="AA74:AB74"/>
    <mergeCell ref="AA75:AB75"/>
    <mergeCell ref="V107:Y107"/>
    <mergeCell ref="C87:AN87"/>
    <mergeCell ref="C89:AN93"/>
    <mergeCell ref="P83:Q83"/>
    <mergeCell ref="C97:L97"/>
    <mergeCell ref="I83:J83"/>
    <mergeCell ref="AC83:AD83"/>
    <mergeCell ref="AA76:AB76"/>
    <mergeCell ref="AA77:AB77"/>
    <mergeCell ref="AA78:AB78"/>
    <mergeCell ref="AA79:AB79"/>
    <mergeCell ref="AA80:AB80"/>
    <mergeCell ref="V81:Z81"/>
    <mergeCell ref="D81:H81"/>
    <mergeCell ref="U83:V83"/>
    <mergeCell ref="N83:O83"/>
    <mergeCell ref="K83:L83"/>
    <mergeCell ref="C83:H83"/>
    <mergeCell ref="D80:H80"/>
    <mergeCell ref="M80:Q80"/>
    <mergeCell ref="R80:S80"/>
    <mergeCell ref="V76:Z76"/>
    <mergeCell ref="V80:Z80"/>
    <mergeCell ref="M22:P22"/>
    <mergeCell ref="D20:L20"/>
    <mergeCell ref="M43:S43"/>
    <mergeCell ref="C43:L43"/>
    <mergeCell ref="D44:K44"/>
    <mergeCell ref="D76:H76"/>
    <mergeCell ref="D77:H77"/>
    <mergeCell ref="I78:J78"/>
    <mergeCell ref="R77:S77"/>
    <mergeCell ref="M78:Q78"/>
    <mergeCell ref="R78:S78"/>
    <mergeCell ref="M75:Q75"/>
    <mergeCell ref="C58:N58"/>
    <mergeCell ref="D60:L60"/>
    <mergeCell ref="C48:AN48"/>
    <mergeCell ref="C50:AN54"/>
    <mergeCell ref="D39:H39"/>
    <mergeCell ref="AJ78:AK78"/>
    <mergeCell ref="AJ77:AK77"/>
    <mergeCell ref="AE76:AI76"/>
    <mergeCell ref="AJ76:AK76"/>
    <mergeCell ref="AB41:AF41"/>
    <mergeCell ref="AJ41:AN41"/>
    <mergeCell ref="AG43:AM43"/>
    <mergeCell ref="M24:P24"/>
    <mergeCell ref="AE83:AF83"/>
    <mergeCell ref="X83:Y83"/>
    <mergeCell ref="Z83:AA83"/>
    <mergeCell ref="W43:AF43"/>
    <mergeCell ref="X46:AE46"/>
    <mergeCell ref="AF46:AN46"/>
    <mergeCell ref="L44:T44"/>
    <mergeCell ref="D46:K46"/>
    <mergeCell ref="AJ35:AN35"/>
    <mergeCell ref="AJ33:AN33"/>
    <mergeCell ref="X44:AE44"/>
    <mergeCell ref="AF44:AN44"/>
    <mergeCell ref="T35:X35"/>
    <mergeCell ref="AB35:AF35"/>
    <mergeCell ref="L46:T46"/>
    <mergeCell ref="L33:P33"/>
    <mergeCell ref="D35:H35"/>
    <mergeCell ref="R76:S76"/>
    <mergeCell ref="M77:Q77"/>
    <mergeCell ref="I81:J81"/>
    <mergeCell ref="M79:Q79"/>
    <mergeCell ref="R79:S79"/>
    <mergeCell ref="M76:Q76"/>
    <mergeCell ref="D105:L105"/>
    <mergeCell ref="D106:K106"/>
    <mergeCell ref="D107:G107"/>
    <mergeCell ref="J107:M107"/>
    <mergeCell ref="P107:S107"/>
    <mergeCell ref="L39:P39"/>
    <mergeCell ref="T39:X39"/>
    <mergeCell ref="AB39:AF39"/>
    <mergeCell ref="AJ39:AN39"/>
    <mergeCell ref="D41:H41"/>
    <mergeCell ref="L41:P41"/>
    <mergeCell ref="T41:X41"/>
    <mergeCell ref="AH83:AI83"/>
    <mergeCell ref="AJ83:AK83"/>
    <mergeCell ref="I80:J80"/>
    <mergeCell ref="M81:Q81"/>
    <mergeCell ref="R81:S81"/>
    <mergeCell ref="AE81:AI81"/>
    <mergeCell ref="AJ81:AK81"/>
    <mergeCell ref="AA81:AB81"/>
    <mergeCell ref="AE79:AI79"/>
    <mergeCell ref="AJ79:AK79"/>
    <mergeCell ref="AE80:AI80"/>
    <mergeCell ref="AJ80:AK80"/>
    <mergeCell ref="D74:H74"/>
    <mergeCell ref="I74:J74"/>
    <mergeCell ref="I75:J75"/>
    <mergeCell ref="D73:H73"/>
    <mergeCell ref="M74:Q74"/>
    <mergeCell ref="AR2:AV3"/>
    <mergeCell ref="AW2:BB3"/>
    <mergeCell ref="B2:AH2"/>
    <mergeCell ref="X4:AK4"/>
    <mergeCell ref="AL2:AO2"/>
    <mergeCell ref="AI2:AK2"/>
    <mergeCell ref="AJ37:AN37"/>
    <mergeCell ref="C17:G17"/>
    <mergeCell ref="D22:L22"/>
    <mergeCell ref="D24:L24"/>
    <mergeCell ref="D19:L19"/>
    <mergeCell ref="S19:AA19"/>
    <mergeCell ref="AB19:AD19"/>
    <mergeCell ref="S20:AA20"/>
    <mergeCell ref="AB20:AD20"/>
    <mergeCell ref="M19:P19"/>
    <mergeCell ref="M20:P20"/>
    <mergeCell ref="T37:X37"/>
    <mergeCell ref="AB37:AF37"/>
    <mergeCell ref="L37:P37"/>
    <mergeCell ref="AJ31:AN31"/>
    <mergeCell ref="AJ29:AN29"/>
    <mergeCell ref="C26:AN26"/>
    <mergeCell ref="D28:H28"/>
    <mergeCell ref="L28:P28"/>
    <mergeCell ref="T28:X28"/>
    <mergeCell ref="AB28:AF28"/>
    <mergeCell ref="AJ28:AN28"/>
    <mergeCell ref="AB29:AF29"/>
    <mergeCell ref="L35:P35"/>
    <mergeCell ref="D37:H37"/>
    <mergeCell ref="D29:H29"/>
    <mergeCell ref="L29:P29"/>
    <mergeCell ref="D31:H31"/>
    <mergeCell ref="L31:P31"/>
    <mergeCell ref="D33:H33"/>
    <mergeCell ref="T29:X29"/>
    <mergeCell ref="T31:X31"/>
    <mergeCell ref="AB31:AF31"/>
    <mergeCell ref="T33:X33"/>
    <mergeCell ref="AB33:AF33"/>
    <mergeCell ref="B140:AO140"/>
    <mergeCell ref="B138:AO138"/>
    <mergeCell ref="D64:L64"/>
    <mergeCell ref="M64:P64"/>
    <mergeCell ref="D79:H79"/>
    <mergeCell ref="V79:Z79"/>
    <mergeCell ref="D75:H75"/>
    <mergeCell ref="V75:Z75"/>
    <mergeCell ref="V77:Z77"/>
    <mergeCell ref="I79:J79"/>
    <mergeCell ref="D78:H78"/>
    <mergeCell ref="V78:Z78"/>
    <mergeCell ref="D68:G68"/>
    <mergeCell ref="J68:M68"/>
    <mergeCell ref="P68:S68"/>
    <mergeCell ref="V68:Y68"/>
    <mergeCell ref="D70:G70"/>
    <mergeCell ref="J70:M70"/>
    <mergeCell ref="P70:S70"/>
    <mergeCell ref="V70:Y70"/>
    <mergeCell ref="I76:J76"/>
    <mergeCell ref="I77:J77"/>
    <mergeCell ref="I73:J73"/>
    <mergeCell ref="M73:Q73"/>
    <mergeCell ref="M60:P60"/>
    <mergeCell ref="M61:P61"/>
    <mergeCell ref="M59:P59"/>
    <mergeCell ref="D63:L63"/>
    <mergeCell ref="M63:P63"/>
    <mergeCell ref="Q60:U60"/>
    <mergeCell ref="Q61:U61"/>
    <mergeCell ref="Q63:AF63"/>
    <mergeCell ref="D61:L61"/>
    <mergeCell ref="AB6:AM6"/>
    <mergeCell ref="AB7:AM7"/>
    <mergeCell ref="C13:G13"/>
    <mergeCell ref="H13:S13"/>
    <mergeCell ref="C10:G10"/>
    <mergeCell ref="C11:G11"/>
    <mergeCell ref="C12:G12"/>
    <mergeCell ref="H10:S10"/>
    <mergeCell ref="H11:S11"/>
    <mergeCell ref="H12:S12"/>
    <mergeCell ref="Z10:AM10"/>
    <mergeCell ref="Z11:AM11"/>
    <mergeCell ref="U10:Y10"/>
    <mergeCell ref="U11:Y11"/>
    <mergeCell ref="U12:Y12"/>
    <mergeCell ref="Z12:AM12"/>
    <mergeCell ref="C7:I7"/>
    <mergeCell ref="U6:AA6"/>
    <mergeCell ref="U7:AA7"/>
    <mergeCell ref="J6:S6"/>
    <mergeCell ref="J7:S7"/>
    <mergeCell ref="C6:I6"/>
    <mergeCell ref="D110:H110"/>
    <mergeCell ref="J110:N110"/>
    <mergeCell ref="P110:T110"/>
    <mergeCell ref="V110:Z110"/>
    <mergeCell ref="AB110:AF110"/>
    <mergeCell ref="AH110:AL110"/>
    <mergeCell ref="D111:H111"/>
    <mergeCell ref="J111:N111"/>
    <mergeCell ref="P111:T111"/>
    <mergeCell ref="V111:Z111"/>
    <mergeCell ref="AB111:AF111"/>
    <mergeCell ref="AH111:AL111"/>
    <mergeCell ref="D112:H112"/>
    <mergeCell ref="J112:N112"/>
    <mergeCell ref="P112:T112"/>
    <mergeCell ref="V112:Z112"/>
    <mergeCell ref="AB112:AF112"/>
    <mergeCell ref="AH112:AL112"/>
    <mergeCell ref="D113:H113"/>
    <mergeCell ref="J113:N113"/>
    <mergeCell ref="P113:T113"/>
    <mergeCell ref="V113:Z113"/>
    <mergeCell ref="AB113:AF113"/>
    <mergeCell ref="AH113:AL113"/>
    <mergeCell ref="D114:H114"/>
    <mergeCell ref="J114:N114"/>
    <mergeCell ref="P114:T114"/>
    <mergeCell ref="V114:Z114"/>
    <mergeCell ref="AB114:AF114"/>
    <mergeCell ref="AH114:AL114"/>
    <mergeCell ref="D115:H115"/>
    <mergeCell ref="J115:N115"/>
    <mergeCell ref="P115:T115"/>
    <mergeCell ref="V115:Z115"/>
    <mergeCell ref="AB115:AF115"/>
    <mergeCell ref="AH115:AL115"/>
    <mergeCell ref="D116:H116"/>
    <mergeCell ref="J116:N116"/>
    <mergeCell ref="P116:T116"/>
    <mergeCell ref="V116:Z116"/>
    <mergeCell ref="AB116:AF116"/>
    <mergeCell ref="AH116:AL116"/>
    <mergeCell ref="D135:H135"/>
    <mergeCell ref="J135:N135"/>
    <mergeCell ref="P135:T135"/>
    <mergeCell ref="V135:Z135"/>
    <mergeCell ref="AB135:AF135"/>
    <mergeCell ref="AH135:AL135"/>
    <mergeCell ref="P117:T117"/>
    <mergeCell ref="P118:T118"/>
    <mergeCell ref="P119:T119"/>
    <mergeCell ref="P120:T120"/>
    <mergeCell ref="P121:T121"/>
    <mergeCell ref="P122:T122"/>
    <mergeCell ref="P123:T123"/>
    <mergeCell ref="P124:T124"/>
    <mergeCell ref="P125:T125"/>
    <mergeCell ref="P126:T126"/>
    <mergeCell ref="P127:T127"/>
    <mergeCell ref="P128:T128"/>
    <mergeCell ref="AB121:AF121"/>
    <mergeCell ref="AB122:AF122"/>
    <mergeCell ref="AB123:AF123"/>
    <mergeCell ref="AB124:AF124"/>
    <mergeCell ref="AB125:AF125"/>
    <mergeCell ref="P129:T129"/>
    <mergeCell ref="V117:Z117"/>
    <mergeCell ref="V118:Z118"/>
    <mergeCell ref="V119:Z119"/>
    <mergeCell ref="V120:Z120"/>
    <mergeCell ref="V121:Z121"/>
    <mergeCell ref="V122:Z122"/>
    <mergeCell ref="V123:Z123"/>
    <mergeCell ref="V124:Z124"/>
    <mergeCell ref="V125:Z125"/>
    <mergeCell ref="V126:Z126"/>
    <mergeCell ref="V127:Z127"/>
    <mergeCell ref="V128:Z128"/>
    <mergeCell ref="V129:Z129"/>
    <mergeCell ref="D126:H126"/>
    <mergeCell ref="D127:H127"/>
    <mergeCell ref="D128:H128"/>
    <mergeCell ref="D129:H129"/>
    <mergeCell ref="AB126:AF126"/>
    <mergeCell ref="AB127:AF127"/>
    <mergeCell ref="AB128:AF128"/>
    <mergeCell ref="AB129:AF129"/>
    <mergeCell ref="AH117:AL117"/>
    <mergeCell ref="AH118:AL118"/>
    <mergeCell ref="AH119:AL119"/>
    <mergeCell ref="AH120:AL120"/>
    <mergeCell ref="AH121:AL121"/>
    <mergeCell ref="AH122:AL122"/>
    <mergeCell ref="AH123:AL123"/>
    <mergeCell ref="AH124:AL124"/>
    <mergeCell ref="AH125:AL125"/>
    <mergeCell ref="AH126:AL126"/>
    <mergeCell ref="AH127:AL127"/>
    <mergeCell ref="AH128:AL128"/>
    <mergeCell ref="AB117:AF117"/>
    <mergeCell ref="AB118:AF118"/>
    <mergeCell ref="AB119:AF119"/>
    <mergeCell ref="AB120:AF120"/>
    <mergeCell ref="D117:H117"/>
    <mergeCell ref="D118:H118"/>
    <mergeCell ref="D119:H119"/>
    <mergeCell ref="D120:H120"/>
    <mergeCell ref="D121:H121"/>
    <mergeCell ref="D122:H122"/>
    <mergeCell ref="D123:H123"/>
    <mergeCell ref="D124:H124"/>
    <mergeCell ref="D125:H125"/>
    <mergeCell ref="J117:N117"/>
    <mergeCell ref="J118:N118"/>
    <mergeCell ref="J119:N119"/>
    <mergeCell ref="J120:N120"/>
    <mergeCell ref="J121:N121"/>
    <mergeCell ref="J122:N122"/>
    <mergeCell ref="J123:N123"/>
    <mergeCell ref="J124:N124"/>
    <mergeCell ref="J125:N125"/>
    <mergeCell ref="J126:N126"/>
    <mergeCell ref="J127:N127"/>
    <mergeCell ref="J128:N128"/>
    <mergeCell ref="J129:N129"/>
    <mergeCell ref="J130:N130"/>
    <mergeCell ref="J131:N131"/>
    <mergeCell ref="J132:N132"/>
    <mergeCell ref="J133:N133"/>
    <mergeCell ref="J134:N134"/>
    <mergeCell ref="P130:T130"/>
    <mergeCell ref="P131:T131"/>
    <mergeCell ref="P132:T132"/>
    <mergeCell ref="P133:T133"/>
    <mergeCell ref="P134:T134"/>
    <mergeCell ref="V130:Z130"/>
    <mergeCell ref="V131:Z131"/>
    <mergeCell ref="V132:Z132"/>
    <mergeCell ref="V133:Z133"/>
    <mergeCell ref="V134:Z134"/>
    <mergeCell ref="AB130:AF130"/>
    <mergeCell ref="AB131:AF131"/>
    <mergeCell ref="AB132:AF132"/>
    <mergeCell ref="AB133:AF133"/>
    <mergeCell ref="AB134:AF134"/>
    <mergeCell ref="AH129:AL129"/>
    <mergeCell ref="AH130:AL130"/>
    <mergeCell ref="AH131:AL131"/>
    <mergeCell ref="AH132:AL132"/>
    <mergeCell ref="AH133:AL133"/>
    <mergeCell ref="AH134:AL134"/>
    <mergeCell ref="D98:L98"/>
    <mergeCell ref="M98:P98"/>
    <mergeCell ref="D99:L99"/>
    <mergeCell ref="M99:P99"/>
    <mergeCell ref="D101:L101"/>
    <mergeCell ref="M101:P101"/>
    <mergeCell ref="D102:Q102"/>
    <mergeCell ref="R102:X102"/>
    <mergeCell ref="D103:L103"/>
    <mergeCell ref="M103:P103"/>
  </mergeCells>
  <phoneticPr fontId="2" type="noConversion"/>
  <dataValidations xWindow="473" yWindow="280" count="6">
    <dataValidation allowBlank="1" showInputMessage="1" showErrorMessage="1" prompt="Napíš počet stužiek s rovnakým menom." sqref="AG111:AG135 AA111:AA135 U111:U135 O111:O135 AM111:AM135 I111:I135" xr:uid="{00000000-0002-0000-0000-000000000000}"/>
    <dataValidation allowBlank="1" showInputMessage="1" showErrorMessage="1" prompt="celkový počet stužiek s rôznymi menami" sqref="Q101:Y101" xr:uid="{00000000-0002-0000-0000-000001000000}"/>
    <dataValidation allowBlank="1" showInputMessage="1" showErrorMessage="1" prompt="Celkový počet stužiek s vyšitými rovnakými menami" sqref="R102:R103 W102:Y103 Q103 S103:V103" xr:uid="{00000000-0002-0000-0000-000002000000}"/>
    <dataValidation type="textLength" allowBlank="1" showInputMessage="1" showErrorMessage="1" error="Max.počet znakov je 9, vrátane bodiek a medzier" promptTitle="Nápis" prompt="Max.počet znakov je 9, vrátane bodiek a medzier" sqref="Q65:U65 Q62:U62" xr:uid="{00000000-0002-0000-0000-000003000000}">
      <formula1>0</formula1>
      <formula2>9</formula2>
    </dataValidation>
    <dataValidation type="textLength" allowBlank="1" showInputMessage="1" showErrorMessage="1" errorTitle="Max. počet 9 znakov" error="Meno na stužke môže mať max. 9 znakov" sqref="D74:H81 M74:Q81 V74:Z81 AE74:AI81 Q112:T116 Q118:T135 W112:Z135 E112:H135 AC112:AF135 P111:P135 K112:N135 D111:D135 J111:J135 V111:V135 AB111:AB135 AH111:AH135 AI112:AL135" xr:uid="{00000000-0002-0000-0000-000004000000}">
      <formula1>0</formula1>
      <formula2>10</formula2>
    </dataValidation>
    <dataValidation type="list" allowBlank="1" showInputMessage="1" showErrorMessage="1" sqref="H68 N68 T68 Z68 AF68 AL68 H70 N70 T70 Z70 AL107:AL109 AF107:AF109 Z107:Z109 T107:T109 N107:N109 H107:H109" xr:uid="{00000000-0002-0000-0000-000005000000}">
      <formula1>"X"</formula1>
    </dataValidation>
  </dataValidations>
  <pageMargins left="0" right="0" top="0" bottom="0" header="0.31496062992125984" footer="0.31496062992125984"/>
  <pageSetup paperSize="9" scale="3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73" yWindow="280" count="3">
        <x14:dataValidation type="list" allowBlank="1" showErrorMessage="1" prompt="Napíš počet stužiek s rovnakým menom." xr:uid="{00000000-0002-0000-0000-000006000000}">
          <x14:formula1>
            <xm:f>VZORCE!$A$19:$A$25</xm:f>
          </x14:formula1>
          <xm:sqref>AJ74:AK81 AA74:AB81 I74:J81 R74:S81</xm:sqref>
        </x14:dataValidation>
        <x14:dataValidation type="list" allowBlank="1" showInputMessage="1" showErrorMessage="1" xr:uid="{00000000-0002-0000-0000-000007000000}">
          <x14:formula1>
            <xm:f>VZORCE!$A$27:$A$39</xm:f>
          </x14:formula1>
          <xm:sqref>M63:P63</xm:sqref>
        </x14:dataValidation>
        <x14:dataValidation type="list" allowBlank="1" showInputMessage="1" showErrorMessage="1" xr:uid="{00000000-0002-0000-0000-000008000000}">
          <x14:formula1>
            <xm:f>VZORCE!$A$42:$A$43</xm:f>
          </x14:formula1>
          <xm:sqref>M19:M20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7"/>
  <sheetViews>
    <sheetView zoomScaleNormal="100" workbookViewId="0">
      <selection activeCell="P5" sqref="P5:X5"/>
    </sheetView>
  </sheetViews>
  <sheetFormatPr baseColWidth="10" defaultColWidth="3.1640625" defaultRowHeight="14" x14ac:dyDescent="0.2"/>
  <cols>
    <col min="1" max="22" width="4.83203125" style="1" customWidth="1"/>
    <col min="23" max="16384" width="3.1640625" style="1"/>
  </cols>
  <sheetData>
    <row r="1" spans="1:24" ht="14" customHeight="1" x14ac:dyDescent="0.2">
      <c r="A1" s="472" t="s">
        <v>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</row>
    <row r="2" spans="1:24" ht="30" customHeight="1" x14ac:dyDescent="0.2">
      <c r="A2" s="472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</row>
    <row r="3" spans="1:24" ht="32" customHeight="1" thickBot="1" x14ac:dyDescent="0.25"/>
    <row r="4" spans="1:24" ht="32" customHeight="1" x14ac:dyDescent="0.2">
      <c r="A4" s="483" t="s">
        <v>97</v>
      </c>
      <c r="B4" s="484"/>
      <c r="C4" s="484"/>
      <c r="D4" s="484"/>
      <c r="E4" s="484"/>
      <c r="F4" s="492">
        <f>Objednávka_ZŠ!H10</f>
        <v>0</v>
      </c>
      <c r="G4" s="492"/>
      <c r="H4" s="492"/>
      <c r="I4" s="492"/>
      <c r="J4" s="492"/>
      <c r="K4" s="492"/>
      <c r="L4" s="493"/>
      <c r="M4" s="62"/>
      <c r="N4" s="496" t="s">
        <v>255</v>
      </c>
      <c r="O4" s="492"/>
      <c r="P4" s="492"/>
      <c r="Q4" s="492"/>
      <c r="R4" s="492"/>
      <c r="S4" s="492"/>
      <c r="T4" s="492"/>
      <c r="U4" s="492"/>
      <c r="V4" s="492"/>
      <c r="W4" s="64"/>
      <c r="X4" s="65"/>
    </row>
    <row r="5" spans="1:24" ht="32" customHeight="1" x14ac:dyDescent="0.2">
      <c r="A5" s="485" t="s">
        <v>96</v>
      </c>
      <c r="B5" s="481"/>
      <c r="C5" s="481"/>
      <c r="D5" s="481"/>
      <c r="E5" s="481"/>
      <c r="F5" s="494">
        <f>Objednávka_ZŠ!J6</f>
        <v>0</v>
      </c>
      <c r="G5" s="494"/>
      <c r="H5" s="494"/>
      <c r="I5" s="494"/>
      <c r="J5" s="494"/>
      <c r="K5" s="494"/>
      <c r="L5" s="495"/>
      <c r="M5" s="62"/>
      <c r="N5" s="485" t="s">
        <v>256</v>
      </c>
      <c r="O5" s="481"/>
      <c r="P5" s="494">
        <f>Objednávka_ZŠ!H11</f>
        <v>0</v>
      </c>
      <c r="Q5" s="494"/>
      <c r="R5" s="494"/>
      <c r="S5" s="494"/>
      <c r="T5" s="494"/>
      <c r="U5" s="494"/>
      <c r="V5" s="494"/>
      <c r="W5" s="494"/>
      <c r="X5" s="495"/>
    </row>
    <row r="6" spans="1:24" ht="32" customHeight="1" x14ac:dyDescent="0.25">
      <c r="A6" s="485" t="s">
        <v>1</v>
      </c>
      <c r="B6" s="481"/>
      <c r="C6" s="481"/>
      <c r="D6" s="481"/>
      <c r="E6" s="481"/>
      <c r="F6" s="488">
        <f>Objednávka_ZŠ!J7</f>
        <v>0</v>
      </c>
      <c r="G6" s="488"/>
      <c r="H6" s="488"/>
      <c r="I6" s="488"/>
      <c r="J6" s="488"/>
      <c r="K6" s="488"/>
      <c r="L6" s="489"/>
      <c r="M6" s="69"/>
      <c r="N6" s="485" t="s">
        <v>257</v>
      </c>
      <c r="O6" s="481"/>
      <c r="P6" s="497">
        <f>Objednávka_ZŠ!H12</f>
        <v>0</v>
      </c>
      <c r="Q6" s="497"/>
      <c r="R6" s="497"/>
      <c r="S6" s="497"/>
      <c r="T6" s="497"/>
      <c r="U6" s="497"/>
      <c r="V6" s="497"/>
      <c r="W6" s="497"/>
      <c r="X6" s="498"/>
    </row>
    <row r="7" spans="1:24" ht="32" customHeight="1" thickBot="1" x14ac:dyDescent="0.25">
      <c r="A7" s="486" t="s">
        <v>59</v>
      </c>
      <c r="B7" s="487"/>
      <c r="C7" s="487"/>
      <c r="D7" s="487"/>
      <c r="E7" s="487"/>
      <c r="F7" s="490">
        <f>Objednávka_ZŠ!AB7</f>
        <v>0</v>
      </c>
      <c r="G7" s="490"/>
      <c r="H7" s="490"/>
      <c r="I7" s="490"/>
      <c r="J7" s="490"/>
      <c r="K7" s="490"/>
      <c r="L7" s="491"/>
      <c r="M7" s="62"/>
      <c r="N7" s="66"/>
      <c r="O7" s="67"/>
      <c r="P7" s="67"/>
      <c r="Q7" s="67"/>
      <c r="R7" s="67"/>
      <c r="S7" s="67"/>
      <c r="T7" s="67"/>
      <c r="U7" s="67"/>
      <c r="V7" s="67"/>
      <c r="W7" s="67"/>
      <c r="X7" s="68"/>
    </row>
    <row r="9" spans="1:24" s="73" customFormat="1" ht="20" thickBot="1" x14ac:dyDescent="0.2">
      <c r="A9" s="482" t="s">
        <v>56</v>
      </c>
      <c r="B9" s="482"/>
      <c r="C9" s="482"/>
      <c r="D9" s="482"/>
      <c r="E9" s="482"/>
      <c r="F9" s="482"/>
      <c r="G9" s="482"/>
      <c r="H9" s="482"/>
      <c r="I9" s="482"/>
      <c r="J9" s="482"/>
      <c r="K9" s="479" t="s">
        <v>3</v>
      </c>
      <c r="L9" s="479"/>
      <c r="M9" s="479"/>
      <c r="N9" s="479"/>
      <c r="O9" s="479" t="s">
        <v>6</v>
      </c>
      <c r="P9" s="479"/>
      <c r="Q9" s="479"/>
      <c r="R9" s="479"/>
      <c r="S9" s="479" t="s">
        <v>7</v>
      </c>
      <c r="T9" s="479"/>
      <c r="U9" s="479"/>
      <c r="V9" s="479"/>
      <c r="W9" s="83"/>
      <c r="X9" s="83"/>
    </row>
    <row r="10" spans="1:24" s="73" customFormat="1" ht="8" customHeight="1" x14ac:dyDescent="0.1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480"/>
      <c r="L10" s="480"/>
      <c r="M10" s="480"/>
      <c r="N10" s="480"/>
      <c r="O10" s="70"/>
      <c r="P10" s="70"/>
      <c r="Q10" s="70"/>
      <c r="R10" s="70"/>
      <c r="S10" s="70"/>
      <c r="T10" s="70"/>
      <c r="U10" s="70"/>
      <c r="V10" s="70"/>
    </row>
    <row r="11" spans="1:24" s="73" customFormat="1" ht="22" customHeight="1" x14ac:dyDescent="0.15">
      <c r="A11" s="481" t="s">
        <v>82</v>
      </c>
      <c r="B11" s="481"/>
      <c r="C11" s="481"/>
      <c r="D11" s="481"/>
      <c r="E11" s="481"/>
      <c r="F11" s="481"/>
      <c r="G11" s="481"/>
      <c r="H11" s="481"/>
      <c r="I11" s="481"/>
      <c r="J11" s="481"/>
      <c r="K11" s="471" t="e">
        <f>Objednávka_ZŠ!#REF!</f>
        <v>#REF!</v>
      </c>
      <c r="L11" s="471"/>
      <c r="M11" s="471"/>
      <c r="N11" s="471"/>
      <c r="O11" s="475" t="e">
        <f>IF(K11&gt;0,VZORCE!H12,0)</f>
        <v>#REF!</v>
      </c>
      <c r="P11" s="475"/>
      <c r="Q11" s="475"/>
      <c r="R11" s="475"/>
      <c r="S11" s="475" t="e">
        <f>K11*O11</f>
        <v>#REF!</v>
      </c>
      <c r="T11" s="475"/>
      <c r="U11" s="475"/>
      <c r="V11" s="475"/>
    </row>
    <row r="12" spans="1:24" s="73" customFormat="1" ht="10" customHeight="1" x14ac:dyDescent="0.1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</row>
    <row r="13" spans="1:24" s="73" customFormat="1" ht="22" customHeight="1" x14ac:dyDescent="0.15">
      <c r="A13" s="481" t="s">
        <v>89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71" t="e">
        <f>Objednávka_ZŠ!#REF!</f>
        <v>#REF!</v>
      </c>
      <c r="L13" s="471"/>
      <c r="M13" s="471"/>
      <c r="N13" s="471"/>
      <c r="O13" s="475" t="e">
        <f>IF(K13&gt;0,VZORCE!C3,0)</f>
        <v>#REF!</v>
      </c>
      <c r="P13" s="475"/>
      <c r="Q13" s="475"/>
      <c r="R13" s="475"/>
      <c r="S13" s="475" t="e">
        <f>K13*O13</f>
        <v>#REF!</v>
      </c>
      <c r="T13" s="475"/>
      <c r="U13" s="475"/>
      <c r="V13" s="475"/>
    </row>
    <row r="14" spans="1:24" s="70" customFormat="1" ht="10" customHeight="1" x14ac:dyDescent="0.15"/>
    <row r="15" spans="1:24" s="73" customFormat="1" ht="22" customHeight="1" x14ac:dyDescent="0.15">
      <c r="A15" s="481" t="s">
        <v>173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71">
        <f>IF(Objednávka_ZŠ!M19="x",1,0)</f>
        <v>0</v>
      </c>
      <c r="L15" s="471"/>
      <c r="M15" s="471"/>
      <c r="N15" s="471"/>
      <c r="O15" s="475">
        <f>IF(K15&gt;0,VZORCE!C4,0)</f>
        <v>0</v>
      </c>
      <c r="P15" s="475"/>
      <c r="Q15" s="475"/>
      <c r="R15" s="475"/>
      <c r="S15" s="475">
        <f>K15*O15</f>
        <v>0</v>
      </c>
      <c r="T15" s="475"/>
      <c r="U15" s="475"/>
      <c r="V15" s="475"/>
    </row>
    <row r="16" spans="1:24" s="70" customFormat="1" ht="10" customHeight="1" x14ac:dyDescent="0.15"/>
    <row r="17" spans="1:24" s="73" customFormat="1" ht="22" customHeight="1" x14ac:dyDescent="0.15">
      <c r="A17" s="481" t="s">
        <v>174</v>
      </c>
      <c r="B17" s="481"/>
      <c r="C17" s="481"/>
      <c r="D17" s="481"/>
      <c r="E17" s="481"/>
      <c r="F17" s="481"/>
      <c r="G17" s="481"/>
      <c r="H17" s="481"/>
      <c r="I17" s="481"/>
      <c r="J17" s="481"/>
      <c r="K17" s="471">
        <f>IF(Objednávka_ZŠ!M20="x",1,0)</f>
        <v>0</v>
      </c>
      <c r="L17" s="471"/>
      <c r="M17" s="471"/>
      <c r="N17" s="471"/>
      <c r="O17" s="475">
        <f>IF(K17&gt;0,VZORCE!C5,0)</f>
        <v>0</v>
      </c>
      <c r="P17" s="475"/>
      <c r="Q17" s="475"/>
      <c r="R17" s="475"/>
      <c r="S17" s="475">
        <f>K17*O17</f>
        <v>0</v>
      </c>
      <c r="T17" s="475"/>
      <c r="U17" s="475"/>
      <c r="V17" s="475"/>
    </row>
    <row r="18" spans="1:24" s="70" customFormat="1" ht="10" customHeight="1" x14ac:dyDescent="0.15"/>
    <row r="19" spans="1:24" s="73" customFormat="1" ht="22" customHeight="1" x14ac:dyDescent="0.15">
      <c r="A19" s="481" t="s">
        <v>176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71">
        <f>IF(Objednávka_ZŠ!AB19&gt;0,Objednávka_ZŠ!AB20,0)</f>
        <v>0</v>
      </c>
      <c r="L19" s="471"/>
      <c r="M19" s="471"/>
      <c r="N19" s="471"/>
      <c r="O19" s="475">
        <f>IF(K19&gt;0,VZORCE!C7,0)</f>
        <v>0</v>
      </c>
      <c r="P19" s="475"/>
      <c r="Q19" s="475"/>
      <c r="R19" s="475"/>
      <c r="S19" s="475">
        <f>K19*O19</f>
        <v>0</v>
      </c>
      <c r="T19" s="475"/>
      <c r="U19" s="475"/>
      <c r="V19" s="475"/>
    </row>
    <row r="20" spans="1:24" s="70" customFormat="1" ht="10" customHeight="1" x14ac:dyDescent="0.15"/>
    <row r="21" spans="1:24" s="73" customFormat="1" ht="22" customHeight="1" x14ac:dyDescent="0.15">
      <c r="A21" s="481" t="s">
        <v>65</v>
      </c>
      <c r="B21" s="481"/>
      <c r="C21" s="481"/>
      <c r="D21" s="481"/>
      <c r="E21" s="481"/>
      <c r="F21" s="481"/>
      <c r="G21" s="481"/>
      <c r="H21" s="481"/>
      <c r="I21" s="481"/>
      <c r="J21" s="481"/>
      <c r="K21" s="471">
        <f>Objednávka_ZŠ!M22</f>
        <v>0</v>
      </c>
      <c r="L21" s="471"/>
      <c r="M21" s="471"/>
      <c r="N21" s="471"/>
      <c r="O21" s="475">
        <f>IF(K21&gt;0,VZORCE!C6,0)</f>
        <v>0</v>
      </c>
      <c r="P21" s="475"/>
      <c r="Q21" s="475"/>
      <c r="R21" s="475"/>
      <c r="S21" s="475">
        <f>K21*O21</f>
        <v>0</v>
      </c>
      <c r="T21" s="475"/>
      <c r="U21" s="475"/>
      <c r="V21" s="475"/>
    </row>
    <row r="22" spans="1:24" s="73" customFormat="1" ht="10" customHeight="1" x14ac:dyDescent="0.1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</row>
    <row r="23" spans="1:24" s="73" customFormat="1" ht="22" customHeight="1" x14ac:dyDescent="0.15">
      <c r="A23" s="481" t="s">
        <v>83</v>
      </c>
      <c r="B23" s="481"/>
      <c r="C23" s="481"/>
      <c r="D23" s="481"/>
      <c r="E23" s="481"/>
      <c r="F23" s="481"/>
      <c r="G23" s="481"/>
      <c r="H23" s="481"/>
      <c r="I23" s="481"/>
      <c r="J23" s="481"/>
      <c r="K23" s="471">
        <f>Objednávka_ZŠ!M60</f>
        <v>0</v>
      </c>
      <c r="L23" s="471"/>
      <c r="M23" s="471"/>
      <c r="N23" s="471"/>
      <c r="O23" s="475">
        <f>IF(K23&gt;0,VZORCE!C13,0)</f>
        <v>0</v>
      </c>
      <c r="P23" s="475"/>
      <c r="Q23" s="475"/>
      <c r="R23" s="475"/>
      <c r="S23" s="475">
        <f>K23*O23</f>
        <v>0</v>
      </c>
      <c r="T23" s="475"/>
      <c r="U23" s="475"/>
      <c r="V23" s="475"/>
    </row>
    <row r="24" spans="1:24" s="73" customFormat="1" ht="10" customHeight="1" x14ac:dyDescent="0.1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74"/>
      <c r="L24" s="74"/>
      <c r="M24" s="74"/>
      <c r="N24" s="74"/>
      <c r="O24" s="75"/>
      <c r="P24" s="75"/>
      <c r="Q24" s="75"/>
      <c r="R24" s="75"/>
      <c r="S24" s="76"/>
      <c r="T24" s="76"/>
      <c r="U24" s="76"/>
      <c r="V24" s="76"/>
    </row>
    <row r="25" spans="1:24" s="73" customFormat="1" ht="22" customHeight="1" x14ac:dyDescent="0.15">
      <c r="A25" s="481" t="s">
        <v>172</v>
      </c>
      <c r="B25" s="481"/>
      <c r="C25" s="481"/>
      <c r="D25" s="481"/>
      <c r="E25" s="481"/>
      <c r="F25" s="481"/>
      <c r="G25" s="481"/>
      <c r="H25" s="481"/>
      <c r="I25" s="481"/>
      <c r="J25" s="481"/>
      <c r="K25" s="471">
        <f>Objednávka_ZŠ!M61</f>
        <v>0</v>
      </c>
      <c r="L25" s="471"/>
      <c r="M25" s="471"/>
      <c r="N25" s="471"/>
      <c r="O25" s="475">
        <f>IF(K25&gt;0,VZORCE!C15,0)</f>
        <v>0</v>
      </c>
      <c r="P25" s="475"/>
      <c r="Q25" s="475"/>
      <c r="R25" s="475"/>
      <c r="S25" s="475">
        <f>K25*O25</f>
        <v>0</v>
      </c>
      <c r="T25" s="475"/>
      <c r="U25" s="475"/>
      <c r="V25" s="475"/>
    </row>
    <row r="26" spans="1:24" s="73" customFormat="1" ht="10" customHeight="1" x14ac:dyDescent="0.1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</row>
    <row r="27" spans="1:24" s="73" customFormat="1" ht="22" customHeight="1" x14ac:dyDescent="0.15">
      <c r="A27" s="481" t="s">
        <v>175</v>
      </c>
      <c r="B27" s="481"/>
      <c r="C27" s="481"/>
      <c r="D27" s="481"/>
      <c r="E27" s="481"/>
      <c r="F27" s="481"/>
      <c r="G27" s="481"/>
      <c r="H27" s="481"/>
      <c r="I27" s="481"/>
      <c r="J27" s="481"/>
      <c r="K27" s="471">
        <f>IF(Objednávka_ZŠ!M64&gt;0,VZORCE!H10,0)</f>
        <v>0</v>
      </c>
      <c r="L27" s="471"/>
      <c r="M27" s="471"/>
      <c r="N27" s="471"/>
      <c r="O27" s="475">
        <f>IF(K27&gt;0,VZORCE!C14,0)</f>
        <v>0</v>
      </c>
      <c r="P27" s="475"/>
      <c r="Q27" s="475"/>
      <c r="R27" s="475"/>
      <c r="S27" s="475">
        <f>K27*O27</f>
        <v>0</v>
      </c>
      <c r="T27" s="475"/>
      <c r="U27" s="475"/>
      <c r="V27" s="475"/>
    </row>
    <row r="28" spans="1:24" s="70" customFormat="1" ht="10" customHeight="1" x14ac:dyDescent="0.15"/>
    <row r="29" spans="1:24" s="73" customFormat="1" ht="22" customHeight="1" thickBot="1" x14ac:dyDescent="0.2">
      <c r="A29" s="502" t="s">
        <v>47</v>
      </c>
      <c r="B29" s="502"/>
      <c r="C29" s="502"/>
      <c r="D29" s="502"/>
      <c r="E29" s="502"/>
      <c r="F29" s="502"/>
      <c r="G29" s="502"/>
      <c r="H29" s="502"/>
      <c r="I29" s="502"/>
      <c r="J29" s="502"/>
      <c r="K29" s="478">
        <v>1</v>
      </c>
      <c r="L29" s="478"/>
      <c r="M29" s="478"/>
      <c r="N29" s="478"/>
      <c r="O29" s="476"/>
      <c r="P29" s="476"/>
      <c r="Q29" s="476"/>
      <c r="R29" s="476"/>
      <c r="S29" s="477">
        <f>K29*O29</f>
        <v>0</v>
      </c>
      <c r="T29" s="477"/>
      <c r="U29" s="477"/>
      <c r="V29" s="477"/>
      <c r="W29" s="82"/>
      <c r="X29" s="82"/>
    </row>
    <row r="30" spans="1:24" ht="11" customHeight="1" thickTop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22"/>
      <c r="L30" s="22"/>
      <c r="M30" s="22"/>
      <c r="N30" s="22"/>
      <c r="O30" s="71"/>
      <c r="P30" s="71"/>
      <c r="Q30" s="71"/>
      <c r="R30" s="71"/>
      <c r="S30" s="21"/>
      <c r="T30" s="21"/>
      <c r="U30" s="21"/>
      <c r="V30" s="21"/>
    </row>
    <row r="31" spans="1:24" ht="24" x14ac:dyDescent="0.2">
      <c r="A31" s="499" t="s">
        <v>98</v>
      </c>
      <c r="B31" s="499"/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  <c r="P31" s="499"/>
      <c r="Q31" s="499"/>
      <c r="R31" s="499"/>
      <c r="S31" s="500" t="e">
        <f>SUM(S11:V29)</f>
        <v>#REF!</v>
      </c>
      <c r="T31" s="500"/>
      <c r="U31" s="500"/>
      <c r="V31" s="500"/>
    </row>
    <row r="32" spans="1:24" ht="22" customHeight="1" x14ac:dyDescent="0.2">
      <c r="A32" s="499" t="s">
        <v>99</v>
      </c>
      <c r="B32" s="499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501"/>
      <c r="T32" s="501"/>
      <c r="U32" s="501"/>
      <c r="V32" s="501"/>
    </row>
    <row r="33" spans="1:22" ht="31" x14ac:dyDescent="0.2">
      <c r="A33" s="474" t="s">
        <v>100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3" t="e">
        <f>S31+S32</f>
        <v>#REF!</v>
      </c>
      <c r="T33" s="473"/>
      <c r="U33" s="473"/>
      <c r="V33" s="473"/>
    </row>
    <row r="34" spans="1:22" ht="19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  <c r="T34" s="22"/>
      <c r="U34" s="22"/>
      <c r="V34" s="22"/>
    </row>
    <row r="35" spans="1:22" ht="19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T35" s="22"/>
      <c r="U35" s="22"/>
      <c r="V35" s="22"/>
    </row>
    <row r="36" spans="1:22" ht="19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2"/>
      <c r="U36" s="22"/>
      <c r="V36" s="22"/>
    </row>
    <row r="37" spans="1:22" ht="19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1"/>
      <c r="T37" s="22"/>
      <c r="U37" s="22"/>
      <c r="V37" s="22"/>
    </row>
    <row r="38" spans="1:22" ht="19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1"/>
      <c r="T38" s="22"/>
      <c r="U38" s="22"/>
      <c r="V38" s="22"/>
    </row>
    <row r="39" spans="1:22" ht="19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2"/>
      <c r="U39" s="22"/>
      <c r="V39" s="22"/>
    </row>
    <row r="40" spans="1:22" ht="19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/>
      <c r="T40" s="22"/>
      <c r="U40" s="22"/>
      <c r="V40" s="22"/>
    </row>
    <row r="41" spans="1:22" ht="19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/>
      <c r="T41" s="22"/>
      <c r="U41" s="22"/>
      <c r="V41" s="22"/>
    </row>
    <row r="42" spans="1:22" ht="19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/>
      <c r="T42" s="22"/>
      <c r="U42" s="22"/>
      <c r="V42" s="22"/>
    </row>
    <row r="43" spans="1:22" ht="19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1"/>
      <c r="T43" s="22"/>
      <c r="U43" s="22"/>
      <c r="V43" s="22"/>
    </row>
    <row r="44" spans="1:22" ht="19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2"/>
      <c r="U44" s="22"/>
      <c r="V44" s="22"/>
    </row>
    <row r="45" spans="1:22" ht="19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1"/>
      <c r="T45" s="22"/>
      <c r="U45" s="22"/>
      <c r="V45" s="22"/>
    </row>
    <row r="46" spans="1:22" ht="1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/>
      <c r="T46" s="22"/>
      <c r="U46" s="22"/>
      <c r="V46" s="22"/>
    </row>
    <row r="47" spans="1:22" ht="19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/>
      <c r="T47" s="22"/>
      <c r="U47" s="22"/>
      <c r="V47" s="22"/>
    </row>
  </sheetData>
  <mergeCells count="65">
    <mergeCell ref="A31:R31"/>
    <mergeCell ref="A32:R32"/>
    <mergeCell ref="S31:V31"/>
    <mergeCell ref="S32:V32"/>
    <mergeCell ref="A13:J13"/>
    <mergeCell ref="K13:N13"/>
    <mergeCell ref="O13:R13"/>
    <mergeCell ref="S13:V13"/>
    <mergeCell ref="A29:J29"/>
    <mergeCell ref="K27:N27"/>
    <mergeCell ref="O27:R27"/>
    <mergeCell ref="S27:V27"/>
    <mergeCell ref="A23:J23"/>
    <mergeCell ref="A25:J25"/>
    <mergeCell ref="A27:J27"/>
    <mergeCell ref="K25:N25"/>
    <mergeCell ref="A9:J9"/>
    <mergeCell ref="A4:E4"/>
    <mergeCell ref="A5:E5"/>
    <mergeCell ref="A6:E6"/>
    <mergeCell ref="A7:E7"/>
    <mergeCell ref="F6:L6"/>
    <mergeCell ref="F7:L7"/>
    <mergeCell ref="F4:L4"/>
    <mergeCell ref="F5:L5"/>
    <mergeCell ref="K9:N9"/>
    <mergeCell ref="N4:V4"/>
    <mergeCell ref="N5:O5"/>
    <mergeCell ref="N6:O6"/>
    <mergeCell ref="P5:X5"/>
    <mergeCell ref="P6:X6"/>
    <mergeCell ref="O9:R9"/>
    <mergeCell ref="A11:J11"/>
    <mergeCell ref="A15:J15"/>
    <mergeCell ref="A17:J17"/>
    <mergeCell ref="A21:J21"/>
    <mergeCell ref="A19:J19"/>
    <mergeCell ref="O25:R25"/>
    <mergeCell ref="S11:V11"/>
    <mergeCell ref="S25:V25"/>
    <mergeCell ref="S15:V15"/>
    <mergeCell ref="S17:V17"/>
    <mergeCell ref="K19:N19"/>
    <mergeCell ref="O19:R19"/>
    <mergeCell ref="S19:V19"/>
    <mergeCell ref="K15:N15"/>
    <mergeCell ref="O15:R15"/>
    <mergeCell ref="K17:N17"/>
    <mergeCell ref="O17:R17"/>
    <mergeCell ref="K23:N23"/>
    <mergeCell ref="A1:V2"/>
    <mergeCell ref="S33:V33"/>
    <mergeCell ref="A33:R33"/>
    <mergeCell ref="O23:R23"/>
    <mergeCell ref="S23:V23"/>
    <mergeCell ref="O29:R29"/>
    <mergeCell ref="S29:V29"/>
    <mergeCell ref="K29:N29"/>
    <mergeCell ref="O21:R21"/>
    <mergeCell ref="S21:V21"/>
    <mergeCell ref="S9:V9"/>
    <mergeCell ref="K10:N10"/>
    <mergeCell ref="K11:N11"/>
    <mergeCell ref="O11:R11"/>
    <mergeCell ref="K21:N21"/>
  </mergeCells>
  <conditionalFormatting sqref="A11:J11">
    <cfRule type="expression" dxfId="27" priority="43" stopIfTrue="1">
      <formula>K11&gt;0</formula>
    </cfRule>
  </conditionalFormatting>
  <conditionalFormatting sqref="A13:J13">
    <cfRule type="expression" dxfId="26" priority="42" stopIfTrue="1">
      <formula>K13&gt;0</formula>
    </cfRule>
  </conditionalFormatting>
  <conditionalFormatting sqref="A15:J15">
    <cfRule type="expression" dxfId="25" priority="41" stopIfTrue="1">
      <formula>K15&gt;0</formula>
    </cfRule>
  </conditionalFormatting>
  <conditionalFormatting sqref="A17:J17">
    <cfRule type="expression" dxfId="24" priority="7" stopIfTrue="1">
      <formula>K17&gt;0</formula>
    </cfRule>
  </conditionalFormatting>
  <conditionalFormatting sqref="A19:J19">
    <cfRule type="expression" dxfId="23" priority="4" stopIfTrue="1">
      <formula>K19&gt;0</formula>
    </cfRule>
  </conditionalFormatting>
  <conditionalFormatting sqref="A21:J21">
    <cfRule type="expression" dxfId="22" priority="39" stopIfTrue="1">
      <formula>K21&gt;0</formula>
    </cfRule>
  </conditionalFormatting>
  <conditionalFormatting sqref="A23:J23">
    <cfRule type="expression" dxfId="21" priority="34" stopIfTrue="1">
      <formula>K23&gt;0</formula>
    </cfRule>
  </conditionalFormatting>
  <conditionalFormatting sqref="A25:J25">
    <cfRule type="expression" dxfId="20" priority="33" stopIfTrue="1">
      <formula>K25&gt;0</formula>
    </cfRule>
  </conditionalFormatting>
  <conditionalFormatting sqref="A27:J27">
    <cfRule type="expression" dxfId="19" priority="32" stopIfTrue="1">
      <formula>K27&gt;0</formula>
    </cfRule>
  </conditionalFormatting>
  <conditionalFormatting sqref="K11">
    <cfRule type="cellIs" dxfId="18" priority="48" operator="equal">
      <formula>$AF$1</formula>
    </cfRule>
  </conditionalFormatting>
  <conditionalFormatting sqref="K13">
    <cfRule type="cellIs" dxfId="17" priority="1" operator="equal">
      <formula>$AF$1</formula>
    </cfRule>
  </conditionalFormatting>
  <conditionalFormatting sqref="K15">
    <cfRule type="cellIs" dxfId="16" priority="46" operator="equal">
      <formula>$AF$1</formula>
    </cfRule>
  </conditionalFormatting>
  <conditionalFormatting sqref="K17">
    <cfRule type="cellIs" dxfId="15" priority="2" operator="equal">
      <formula>$AF$1</formula>
    </cfRule>
  </conditionalFormatting>
  <conditionalFormatting sqref="K19">
    <cfRule type="cellIs" dxfId="14" priority="3" operator="equal">
      <formula>$AF$1</formula>
    </cfRule>
  </conditionalFormatting>
  <conditionalFormatting sqref="K21">
    <cfRule type="cellIs" dxfId="13" priority="49" operator="equal">
      <formula>$AF$1</formula>
    </cfRule>
  </conditionalFormatting>
  <conditionalFormatting sqref="K23:K25">
    <cfRule type="cellIs" dxfId="12" priority="52" operator="equal">
      <formula>$AF$1</formula>
    </cfRule>
  </conditionalFormatting>
  <conditionalFormatting sqref="K27">
    <cfRule type="cellIs" dxfId="11" priority="45" operator="equal">
      <formula>$AF$1</formula>
    </cfRule>
  </conditionalFormatting>
  <conditionalFormatting sqref="O11:V11">
    <cfRule type="expression" dxfId="10" priority="31">
      <formula>O11=0</formula>
    </cfRule>
  </conditionalFormatting>
  <conditionalFormatting sqref="O13:V13">
    <cfRule type="expression" dxfId="9" priority="19">
      <formula>O13=0</formula>
    </cfRule>
  </conditionalFormatting>
  <conditionalFormatting sqref="O15:V15">
    <cfRule type="expression" dxfId="8" priority="18">
      <formula>O15=0</formula>
    </cfRule>
  </conditionalFormatting>
  <conditionalFormatting sqref="O17:V17">
    <cfRule type="expression" dxfId="7" priority="17">
      <formula>O17=0</formula>
    </cfRule>
  </conditionalFormatting>
  <conditionalFormatting sqref="O19:V19">
    <cfRule type="expression" dxfId="6" priority="5">
      <formula>O19=0</formula>
    </cfRule>
  </conditionalFormatting>
  <conditionalFormatting sqref="O21:V21">
    <cfRule type="expression" dxfId="5" priority="16">
      <formula>O21=0</formula>
    </cfRule>
  </conditionalFormatting>
  <conditionalFormatting sqref="O23:V23">
    <cfRule type="expression" dxfId="4" priority="10">
      <formula>O23=0</formula>
    </cfRule>
  </conditionalFormatting>
  <conditionalFormatting sqref="O25:V25">
    <cfRule type="expression" dxfId="3" priority="9">
      <formula>O25=0</formula>
    </cfRule>
  </conditionalFormatting>
  <conditionalFormatting sqref="O27:V27">
    <cfRule type="expression" dxfId="2" priority="8">
      <formula>O27=0</formula>
    </cfRule>
  </conditionalFormatting>
  <pageMargins left="0.75" right="0.75" top="0" bottom="0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56"/>
  <sheetViews>
    <sheetView workbookViewId="0">
      <selection activeCell="E3" sqref="E3"/>
    </sheetView>
  </sheetViews>
  <sheetFormatPr baseColWidth="10" defaultColWidth="8.83203125" defaultRowHeight="15" x14ac:dyDescent="0.2"/>
  <cols>
    <col min="1" max="1" width="1" style="168" customWidth="1"/>
    <col min="2" max="2" width="1.5" style="168" customWidth="1"/>
    <col min="3" max="3" width="9.83203125" style="168" customWidth="1"/>
    <col min="4" max="4" width="1.33203125" style="168" customWidth="1"/>
    <col min="5" max="5" width="5.5" style="168" customWidth="1"/>
    <col min="6" max="6" width="3.33203125" style="168" customWidth="1"/>
    <col min="7" max="7" width="3.6640625" style="168" customWidth="1"/>
    <col min="8" max="8" width="1" style="168" customWidth="1"/>
    <col min="9" max="9" width="13.5" style="168" customWidth="1"/>
    <col min="10" max="11" width="1" style="168" customWidth="1"/>
    <col min="12" max="12" width="7.83203125" style="168" customWidth="1"/>
    <col min="13" max="13" width="3.6640625" style="168" customWidth="1"/>
    <col min="14" max="14" width="5" style="168" customWidth="1"/>
    <col min="15" max="15" width="2" style="168" customWidth="1"/>
    <col min="16" max="16" width="3.1640625" style="168" customWidth="1"/>
    <col min="17" max="17" width="4.6640625" style="168" customWidth="1"/>
    <col min="18" max="18" width="2.1640625" style="168" customWidth="1"/>
    <col min="19" max="19" width="4.6640625" style="168" customWidth="1"/>
    <col min="20" max="20" width="4" style="168" customWidth="1"/>
    <col min="21" max="21" width="2.1640625" style="168" customWidth="1"/>
    <col min="22" max="23" width="3.5" style="168" customWidth="1"/>
    <col min="24" max="25" width="5" style="168" customWidth="1"/>
    <col min="26" max="26" width="2.5" style="168" customWidth="1"/>
    <col min="27" max="27" width="2.83203125" style="168" customWidth="1"/>
    <col min="28" max="28" width="9.1640625" style="168" customWidth="1"/>
    <col min="29" max="29" width="6.1640625" style="168" customWidth="1"/>
    <col min="30" max="30" width="9.5" style="168" customWidth="1"/>
    <col min="31" max="31" width="1.1640625" style="168" customWidth="1"/>
    <col min="32" max="32" width="4.6640625" style="168" customWidth="1"/>
    <col min="33" max="33" width="9.6640625" style="168" customWidth="1"/>
    <col min="34" max="34" width="1.33203125" style="168" customWidth="1"/>
    <col min="35" max="35" width="1.1640625" style="168" customWidth="1"/>
    <col min="36" max="36" width="8.33203125" style="168" customWidth="1"/>
    <col min="37" max="38" width="9.83203125" style="168" customWidth="1"/>
    <col min="39" max="39" width="5.5" style="168" customWidth="1"/>
    <col min="40" max="40" width="5.83203125" style="168" customWidth="1"/>
    <col min="41" max="41" width="1.6640625" style="168" customWidth="1"/>
    <col min="42" max="16384" width="8.83203125" style="168"/>
  </cols>
  <sheetData>
    <row r="1" spans="1:29" ht="9.75" customHeight="1" x14ac:dyDescent="0.2">
      <c r="A1" s="165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7"/>
    </row>
    <row r="2" spans="1:29" ht="18.75" customHeight="1" x14ac:dyDescent="0.25">
      <c r="A2" s="169"/>
      <c r="B2" s="170" t="s">
        <v>179</v>
      </c>
      <c r="C2" s="170"/>
      <c r="D2" s="170"/>
      <c r="E2" s="170"/>
      <c r="F2" s="170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 t="s">
        <v>180</v>
      </c>
      <c r="S2" s="171"/>
      <c r="T2" s="171"/>
      <c r="U2" s="171"/>
      <c r="V2" s="171"/>
      <c r="W2" s="508" t="str">
        <f>TEXT(E3,"2025000")</f>
        <v>2025000</v>
      </c>
      <c r="X2" s="508"/>
      <c r="Y2" s="508"/>
      <c r="Z2" s="172"/>
      <c r="AB2" s="173"/>
      <c r="AC2" s="174"/>
    </row>
    <row r="3" spans="1:29" ht="15" customHeight="1" x14ac:dyDescent="0.2">
      <c r="A3" s="175"/>
      <c r="B3" s="176" t="s">
        <v>181</v>
      </c>
      <c r="C3" s="177" t="s">
        <v>75</v>
      </c>
      <c r="D3" s="177" t="s">
        <v>182</v>
      </c>
      <c r="E3" s="178"/>
      <c r="F3" s="179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1"/>
    </row>
    <row r="4" spans="1:29" ht="7.5" customHeight="1" x14ac:dyDescent="0.2">
      <c r="A4" s="182"/>
      <c r="B4" s="183"/>
      <c r="C4" s="183"/>
      <c r="D4" s="183"/>
      <c r="E4" s="183"/>
      <c r="F4" s="183"/>
      <c r="G4" s="183"/>
      <c r="H4" s="183"/>
      <c r="I4" s="183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5"/>
    </row>
    <row r="5" spans="1:29" ht="16" x14ac:dyDescent="0.2">
      <c r="A5" s="186"/>
      <c r="B5" s="187" t="s">
        <v>183</v>
      </c>
      <c r="C5" s="184"/>
      <c r="D5" s="184"/>
      <c r="E5" s="184"/>
      <c r="F5" s="184"/>
      <c r="G5" s="184"/>
      <c r="H5" s="184"/>
      <c r="I5" s="188"/>
      <c r="J5" s="188"/>
      <c r="K5" s="188"/>
      <c r="L5" s="188"/>
      <c r="M5" s="189"/>
      <c r="N5" s="188" t="s">
        <v>184</v>
      </c>
      <c r="O5" s="188"/>
      <c r="P5" s="188"/>
      <c r="Q5" s="188"/>
      <c r="R5" s="188"/>
      <c r="S5" s="188"/>
      <c r="T5" s="190"/>
      <c r="U5" s="190"/>
      <c r="V5" s="190"/>
      <c r="W5" s="190"/>
      <c r="X5" s="190"/>
      <c r="Y5" s="190"/>
      <c r="Z5" s="191"/>
    </row>
    <row r="6" spans="1:29" ht="8.25" customHeight="1" x14ac:dyDescent="0.2">
      <c r="A6" s="186"/>
      <c r="B6" s="187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6"/>
      <c r="N6" s="184"/>
      <c r="O6" s="184"/>
      <c r="P6" s="184"/>
      <c r="Q6" s="184"/>
      <c r="R6" s="184"/>
      <c r="S6" s="184"/>
      <c r="T6" s="187"/>
      <c r="U6" s="187"/>
      <c r="V6" s="184"/>
      <c r="W6" s="184"/>
      <c r="X6" s="184"/>
      <c r="Y6" s="184"/>
      <c r="Z6" s="185"/>
    </row>
    <row r="7" spans="1:29" ht="16" x14ac:dyDescent="0.2">
      <c r="A7" s="186"/>
      <c r="B7" s="184"/>
      <c r="C7" s="192" t="s">
        <v>185</v>
      </c>
      <c r="D7" s="192"/>
      <c r="E7" s="184"/>
      <c r="F7" s="184"/>
      <c r="G7" s="184"/>
      <c r="H7" s="184"/>
      <c r="I7" s="184"/>
      <c r="J7" s="184"/>
      <c r="K7" s="184"/>
      <c r="L7" s="184"/>
      <c r="M7" s="186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509"/>
      <c r="Z7" s="185"/>
    </row>
    <row r="8" spans="1:29" ht="16" x14ac:dyDescent="0.2">
      <c r="A8" s="186"/>
      <c r="B8" s="184"/>
      <c r="C8" s="184" t="s">
        <v>186</v>
      </c>
      <c r="D8" s="184"/>
      <c r="E8" s="184"/>
      <c r="F8" s="184"/>
      <c r="G8" s="184"/>
      <c r="H8" s="184"/>
      <c r="I8" s="184"/>
      <c r="J8" s="184"/>
      <c r="K8" s="184"/>
      <c r="L8" s="184"/>
      <c r="M8" s="186"/>
      <c r="N8" s="510">
        <f>IF(Objednávka_ZŠ!Z10&gt;0,Objednávka_ZŠ!Z10,Objednávka_ZŠ!H10)</f>
        <v>0</v>
      </c>
      <c r="O8" s="510"/>
      <c r="P8" s="510"/>
      <c r="Q8" s="510"/>
      <c r="R8" s="510" t="e">
        <f>[1]stuzky!AK6</f>
        <v>#REF!</v>
      </c>
      <c r="S8" s="510"/>
      <c r="T8" s="510"/>
      <c r="U8" s="510"/>
      <c r="V8" s="510" t="e">
        <f>[1]stuzky!AO6</f>
        <v>#REF!</v>
      </c>
      <c r="W8" s="510"/>
      <c r="X8" s="510"/>
      <c r="Y8" s="510"/>
      <c r="Z8" s="185"/>
    </row>
    <row r="9" spans="1:29" x14ac:dyDescent="0.2">
      <c r="A9" s="186"/>
      <c r="B9" s="184"/>
      <c r="C9" s="184" t="s">
        <v>187</v>
      </c>
      <c r="D9" s="184"/>
      <c r="E9" s="184"/>
      <c r="F9" s="184"/>
      <c r="G9" s="184"/>
      <c r="H9" s="184"/>
      <c r="I9" s="184"/>
      <c r="J9" s="184"/>
      <c r="K9" s="184"/>
      <c r="L9" s="184"/>
      <c r="M9" s="186"/>
      <c r="N9" s="509">
        <f>IF(Objednávka_ZŠ!Z11&gt;0,Objednávka_ZŠ!Z11,Objednávka_ZŠ!H11)</f>
        <v>0</v>
      </c>
      <c r="O9" s="509"/>
      <c r="P9" s="509"/>
      <c r="Q9" s="509"/>
      <c r="R9" s="509" t="e">
        <f>[1]stuzky!AK6</f>
        <v>#REF!</v>
      </c>
      <c r="S9" s="509"/>
      <c r="T9" s="509"/>
      <c r="U9" s="509"/>
      <c r="V9" s="509" t="e">
        <f>[1]stuzky!AO6</f>
        <v>#REF!</v>
      </c>
      <c r="W9" s="509"/>
      <c r="X9" s="509"/>
      <c r="Y9" s="509"/>
      <c r="Z9" s="185"/>
    </row>
    <row r="10" spans="1:29" ht="13.5" customHeight="1" x14ac:dyDescent="0.2">
      <c r="A10" s="186"/>
      <c r="B10" s="184"/>
      <c r="C10" s="300" t="s">
        <v>258</v>
      </c>
      <c r="D10" s="184"/>
      <c r="E10" s="184"/>
      <c r="F10" s="184"/>
      <c r="G10" s="184"/>
      <c r="H10" s="184"/>
      <c r="I10" s="193"/>
      <c r="J10" s="193"/>
      <c r="K10" s="193"/>
      <c r="L10" s="193"/>
      <c r="M10" s="186"/>
      <c r="N10" s="509">
        <f>IF(Objednávka_ZŠ!Z12&gt;0,Objednávka_ZŠ!Z12,Objednávka_ZŠ!H12)</f>
        <v>0</v>
      </c>
      <c r="O10" s="509"/>
      <c r="P10" s="509"/>
      <c r="Q10" s="509"/>
      <c r="R10" s="509" t="e">
        <f>[1]stuzky!AK7</f>
        <v>#REF!</v>
      </c>
      <c r="S10" s="509"/>
      <c r="T10" s="509"/>
      <c r="U10" s="509"/>
      <c r="V10" s="509" t="e">
        <f>[1]stuzky!AO7</f>
        <v>#REF!</v>
      </c>
      <c r="W10" s="509"/>
      <c r="X10" s="509"/>
      <c r="Y10" s="509"/>
      <c r="Z10" s="185"/>
    </row>
    <row r="11" spans="1:29" ht="15" customHeight="1" x14ac:dyDescent="0.2">
      <c r="A11" s="186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94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509"/>
      <c r="Z11" s="185"/>
    </row>
    <row r="12" spans="1:29" ht="16" customHeight="1" x14ac:dyDescent="0.2">
      <c r="A12" s="186"/>
      <c r="B12" s="184"/>
      <c r="C12" s="195" t="s">
        <v>17</v>
      </c>
      <c r="D12" s="195"/>
      <c r="E12" s="503">
        <v>53062515</v>
      </c>
      <c r="F12" s="503"/>
      <c r="G12" s="504" t="s">
        <v>18</v>
      </c>
      <c r="H12" s="504"/>
      <c r="I12" s="503">
        <v>2121244851</v>
      </c>
      <c r="J12" s="503"/>
      <c r="K12" s="184"/>
      <c r="L12" s="184"/>
      <c r="M12" s="186"/>
      <c r="N12" s="298" t="s">
        <v>17</v>
      </c>
      <c r="O12" s="503" t="str">
        <f>IF(Objednávka_ZŠ!H13&gt;0,Objednávka_ZŠ!H13,"")</f>
        <v/>
      </c>
      <c r="P12" s="503"/>
      <c r="Q12" s="503"/>
      <c r="R12" s="503"/>
      <c r="S12" s="503"/>
      <c r="T12" s="503"/>
      <c r="U12" s="503"/>
      <c r="V12" s="503"/>
      <c r="W12" s="503"/>
      <c r="X12" s="184"/>
      <c r="Y12" s="184"/>
      <c r="Z12" s="185"/>
    </row>
    <row r="13" spans="1:29" ht="15" customHeight="1" x14ac:dyDescent="0.2">
      <c r="A13" s="186"/>
      <c r="B13" s="184"/>
      <c r="C13" s="197" t="s">
        <v>188</v>
      </c>
      <c r="D13" s="197"/>
      <c r="E13" s="184" t="s">
        <v>189</v>
      </c>
      <c r="F13" s="192"/>
      <c r="G13" s="184"/>
      <c r="H13" s="184"/>
      <c r="I13" s="184"/>
      <c r="J13" s="184"/>
      <c r="K13" s="184"/>
      <c r="L13" s="184"/>
      <c r="M13" s="186"/>
      <c r="N13" s="184"/>
      <c r="O13" s="184"/>
      <c r="P13" s="184"/>
      <c r="Q13" s="184"/>
      <c r="R13" s="184"/>
      <c r="S13" s="184"/>
      <c r="T13" s="198"/>
      <c r="U13" s="198"/>
      <c r="V13" s="198"/>
      <c r="W13" s="199"/>
      <c r="X13" s="184"/>
      <c r="Y13" s="184"/>
      <c r="Z13" s="185"/>
    </row>
    <row r="14" spans="1:29" ht="16" x14ac:dyDescent="0.2">
      <c r="A14" s="186"/>
      <c r="B14" s="184"/>
      <c r="C14" s="184"/>
      <c r="D14" s="184"/>
      <c r="E14" s="192"/>
      <c r="F14" s="192"/>
      <c r="G14" s="184"/>
      <c r="H14" s="184"/>
      <c r="I14" s="184"/>
      <c r="J14" s="184"/>
      <c r="K14" s="184"/>
      <c r="L14" s="184"/>
      <c r="M14" s="182"/>
      <c r="N14" s="184"/>
      <c r="O14" s="184"/>
      <c r="P14" s="184"/>
      <c r="Q14" s="184"/>
      <c r="R14" s="184"/>
      <c r="S14" s="184"/>
      <c r="T14" s="183"/>
      <c r="U14" s="183"/>
      <c r="V14" s="183"/>
      <c r="W14" s="196"/>
      <c r="X14" s="184"/>
      <c r="Y14" s="184"/>
      <c r="Z14" s="185"/>
    </row>
    <row r="15" spans="1:29" ht="16" x14ac:dyDescent="0.2">
      <c r="A15" s="189"/>
      <c r="B15" s="190"/>
      <c r="C15" s="200" t="s">
        <v>190</v>
      </c>
      <c r="D15" s="200"/>
      <c r="E15" s="190" t="s">
        <v>191</v>
      </c>
      <c r="F15" s="190"/>
      <c r="G15" s="190"/>
      <c r="H15" s="190"/>
      <c r="I15" s="190"/>
      <c r="J15" s="190"/>
      <c r="K15" s="190"/>
      <c r="L15" s="190"/>
      <c r="M15" s="186"/>
      <c r="N15" s="201"/>
      <c r="O15" s="201"/>
      <c r="P15" s="201"/>
      <c r="Q15" s="201"/>
      <c r="R15" s="201"/>
      <c r="S15" s="201"/>
      <c r="T15" s="201"/>
      <c r="U15" s="201"/>
      <c r="V15" s="190"/>
      <c r="W15" s="190"/>
      <c r="X15" s="190"/>
      <c r="Y15" s="190"/>
      <c r="Z15" s="191"/>
    </row>
    <row r="16" spans="1:29" x14ac:dyDescent="0.2">
      <c r="A16" s="182"/>
      <c r="B16" s="183"/>
      <c r="C16" s="202" t="s">
        <v>26</v>
      </c>
      <c r="D16" s="202"/>
      <c r="E16" s="183" t="s">
        <v>192</v>
      </c>
      <c r="F16" s="183"/>
      <c r="G16" s="183"/>
      <c r="H16" s="183"/>
      <c r="I16" s="183"/>
      <c r="J16" s="183"/>
      <c r="K16" s="183"/>
      <c r="L16" s="183"/>
      <c r="M16" s="186"/>
      <c r="N16" s="189" t="s">
        <v>193</v>
      </c>
      <c r="O16" s="190"/>
      <c r="P16" s="190"/>
      <c r="Q16" s="190"/>
      <c r="R16" s="190"/>
      <c r="S16" s="190"/>
      <c r="T16" s="190"/>
      <c r="U16" s="191"/>
      <c r="V16" s="505">
        <v>45658</v>
      </c>
      <c r="W16" s="506"/>
      <c r="X16" s="506"/>
      <c r="Y16" s="506"/>
      <c r="Z16" s="507"/>
    </row>
    <row r="17" spans="1:26" ht="15.75" customHeight="1" x14ac:dyDescent="0.2">
      <c r="A17" s="189"/>
      <c r="B17" s="190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6"/>
      <c r="N17" s="203" t="s">
        <v>194</v>
      </c>
      <c r="O17" s="204"/>
      <c r="P17" s="204"/>
      <c r="Q17" s="204"/>
      <c r="R17" s="204"/>
      <c r="S17" s="204"/>
      <c r="T17" s="204"/>
      <c r="U17" s="205"/>
      <c r="V17" s="505">
        <f>V16+10</f>
        <v>45668</v>
      </c>
      <c r="W17" s="506"/>
      <c r="X17" s="506"/>
      <c r="Y17" s="506"/>
      <c r="Z17" s="507"/>
    </row>
    <row r="18" spans="1:26" x14ac:dyDescent="0.2">
      <c r="A18" s="186"/>
      <c r="B18" s="184"/>
      <c r="C18" s="184" t="s">
        <v>195</v>
      </c>
      <c r="D18" s="184"/>
      <c r="E18" s="184" t="s">
        <v>196</v>
      </c>
      <c r="F18" s="184"/>
      <c r="G18" s="184"/>
      <c r="H18" s="184"/>
      <c r="I18" s="184"/>
      <c r="J18" s="184"/>
      <c r="K18" s="184"/>
      <c r="L18" s="184"/>
      <c r="M18" s="186"/>
      <c r="N18" s="203" t="s">
        <v>197</v>
      </c>
      <c r="O18" s="204"/>
      <c r="P18" s="204"/>
      <c r="Q18" s="204"/>
      <c r="R18" s="204"/>
      <c r="S18" s="204"/>
      <c r="T18" s="204"/>
      <c r="U18" s="205"/>
      <c r="V18" s="505">
        <f>V16</f>
        <v>45658</v>
      </c>
      <c r="W18" s="506"/>
      <c r="X18" s="506"/>
      <c r="Y18" s="506"/>
      <c r="Z18" s="507"/>
    </row>
    <row r="19" spans="1:26" ht="16" x14ac:dyDescent="0.2">
      <c r="A19" s="186"/>
      <c r="B19" s="184"/>
      <c r="C19" s="206" t="s">
        <v>198</v>
      </c>
      <c r="D19" s="206"/>
      <c r="E19" s="184" t="s">
        <v>199</v>
      </c>
      <c r="F19" s="184" t="s">
        <v>200</v>
      </c>
      <c r="G19" s="184"/>
      <c r="H19" s="184"/>
      <c r="I19" s="184"/>
      <c r="J19" s="184"/>
      <c r="K19" s="184"/>
      <c r="L19" s="184"/>
      <c r="M19" s="186"/>
      <c r="N19" s="182" t="s">
        <v>201</v>
      </c>
      <c r="O19" s="183"/>
      <c r="P19" s="183"/>
      <c r="Q19" s="183"/>
      <c r="R19" s="183"/>
      <c r="S19" s="183"/>
      <c r="T19" s="183"/>
      <c r="U19" s="207"/>
      <c r="V19" s="511" t="s">
        <v>202</v>
      </c>
      <c r="W19" s="512"/>
      <c r="X19" s="512"/>
      <c r="Y19" s="512"/>
      <c r="Z19" s="513"/>
    </row>
    <row r="20" spans="1:26" x14ac:dyDescent="0.2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2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207"/>
    </row>
    <row r="21" spans="1:26" ht="16" x14ac:dyDescent="0.2">
      <c r="A21" s="189"/>
      <c r="B21" s="188" t="s">
        <v>203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1"/>
    </row>
    <row r="22" spans="1:26" ht="15" customHeight="1" x14ac:dyDescent="0.2">
      <c r="A22" s="186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5"/>
    </row>
    <row r="23" spans="1:26" ht="13.5" customHeight="1" x14ac:dyDescent="0.2">
      <c r="A23" s="186"/>
      <c r="B23" s="184"/>
      <c r="C23" s="514" t="s">
        <v>204</v>
      </c>
      <c r="D23" s="514"/>
      <c r="E23" s="514"/>
      <c r="F23" s="514"/>
      <c r="G23" s="514"/>
      <c r="H23" s="514"/>
      <c r="I23" s="514"/>
      <c r="J23" s="515" t="s">
        <v>205</v>
      </c>
      <c r="K23" s="515"/>
      <c r="L23" s="515"/>
      <c r="M23" s="515" t="s">
        <v>206</v>
      </c>
      <c r="N23" s="515"/>
      <c r="O23" s="515"/>
      <c r="P23" s="515" t="s">
        <v>206</v>
      </c>
      <c r="Q23" s="515"/>
      <c r="R23" s="515"/>
      <c r="S23" s="515" t="s">
        <v>207</v>
      </c>
      <c r="T23" s="515"/>
      <c r="U23" s="515"/>
      <c r="V23" s="515" t="s">
        <v>208</v>
      </c>
      <c r="W23" s="515"/>
      <c r="X23" s="515" t="s">
        <v>207</v>
      </c>
      <c r="Y23" s="515"/>
      <c r="Z23" s="208"/>
    </row>
    <row r="24" spans="1:26" ht="13.5" customHeight="1" x14ac:dyDescent="0.2">
      <c r="A24" s="186"/>
      <c r="B24" s="184"/>
      <c r="C24" s="514"/>
      <c r="D24" s="514"/>
      <c r="E24" s="514"/>
      <c r="F24" s="514"/>
      <c r="G24" s="514"/>
      <c r="H24" s="514"/>
      <c r="I24" s="514"/>
      <c r="J24" s="515"/>
      <c r="K24" s="515"/>
      <c r="L24" s="515"/>
      <c r="M24" s="515" t="s">
        <v>209</v>
      </c>
      <c r="N24" s="515"/>
      <c r="O24" s="515"/>
      <c r="P24" s="515" t="s">
        <v>210</v>
      </c>
      <c r="Q24" s="515"/>
      <c r="R24" s="515"/>
      <c r="S24" s="515" t="s">
        <v>209</v>
      </c>
      <c r="T24" s="515"/>
      <c r="U24" s="515"/>
      <c r="V24" s="516" t="s">
        <v>211</v>
      </c>
      <c r="W24" s="516"/>
      <c r="X24" s="515" t="s">
        <v>210</v>
      </c>
      <c r="Y24" s="515"/>
      <c r="Z24" s="208"/>
    </row>
    <row r="25" spans="1:26" ht="13.5" customHeight="1" x14ac:dyDescent="0.2">
      <c r="A25" s="186"/>
      <c r="B25" s="184"/>
      <c r="C25" s="514"/>
      <c r="D25" s="514"/>
      <c r="E25" s="514"/>
      <c r="F25" s="514"/>
      <c r="G25" s="514"/>
      <c r="H25" s="514"/>
      <c r="I25" s="514"/>
      <c r="J25" s="515"/>
      <c r="K25" s="515"/>
      <c r="L25" s="515"/>
      <c r="M25" s="515" t="s">
        <v>212</v>
      </c>
      <c r="N25" s="515"/>
      <c r="O25" s="515"/>
      <c r="P25" s="515" t="s">
        <v>212</v>
      </c>
      <c r="Q25" s="515"/>
      <c r="R25" s="515"/>
      <c r="S25" s="515" t="s">
        <v>212</v>
      </c>
      <c r="T25" s="515"/>
      <c r="U25" s="515"/>
      <c r="V25" s="515" t="s">
        <v>212</v>
      </c>
      <c r="W25" s="515"/>
      <c r="X25" s="515" t="s">
        <v>212</v>
      </c>
      <c r="Y25" s="515"/>
      <c r="Z25" s="208"/>
    </row>
    <row r="26" spans="1:26" ht="16.5" customHeight="1" x14ac:dyDescent="0.2">
      <c r="A26" s="186"/>
      <c r="B26" s="184"/>
      <c r="C26" s="521" t="s">
        <v>213</v>
      </c>
      <c r="D26" s="521"/>
      <c r="E26" s="521"/>
      <c r="F26" s="521"/>
      <c r="G26" s="521"/>
      <c r="H26" s="521"/>
      <c r="I26" s="521"/>
      <c r="J26" s="518"/>
      <c r="K26" s="518"/>
      <c r="L26" s="518"/>
      <c r="M26" s="519"/>
      <c r="N26" s="519"/>
      <c r="O26" s="519"/>
      <c r="P26" s="520"/>
      <c r="Q26" s="520"/>
      <c r="R26" s="520"/>
      <c r="S26" s="517"/>
      <c r="T26" s="517"/>
      <c r="U26" s="517"/>
      <c r="V26" s="517"/>
      <c r="W26" s="517"/>
      <c r="X26" s="517"/>
      <c r="Y26" s="517"/>
      <c r="Z26" s="208"/>
    </row>
    <row r="27" spans="1:26" ht="16" x14ac:dyDescent="0.2">
      <c r="A27" s="186"/>
      <c r="B27" s="184"/>
      <c r="C27" s="282" t="s">
        <v>246</v>
      </c>
      <c r="D27" s="282"/>
      <c r="E27" s="282"/>
      <c r="F27" s="282"/>
      <c r="G27" s="282"/>
      <c r="H27" s="282"/>
      <c r="I27" s="282"/>
      <c r="J27" s="518"/>
      <c r="K27" s="518"/>
      <c r="L27" s="518"/>
      <c r="M27" s="519">
        <f t="shared" ref="M27:M38" si="0">P27/105*100</f>
        <v>0</v>
      </c>
      <c r="N27" s="519"/>
      <c r="O27" s="519"/>
      <c r="P27" s="520"/>
      <c r="Q27" s="520"/>
      <c r="R27" s="520"/>
      <c r="S27" s="517">
        <f t="shared" ref="S27:S38" si="1">J27*M27</f>
        <v>0</v>
      </c>
      <c r="T27" s="517"/>
      <c r="U27" s="517"/>
      <c r="V27" s="517">
        <f t="shared" ref="V27:V38" si="2">S27*0.05</f>
        <v>0</v>
      </c>
      <c r="W27" s="517"/>
      <c r="X27" s="517">
        <f t="shared" ref="X27:X38" si="3">S27+V27</f>
        <v>0</v>
      </c>
      <c r="Y27" s="517"/>
      <c r="Z27" s="208"/>
    </row>
    <row r="28" spans="1:26" ht="16" x14ac:dyDescent="0.2">
      <c r="A28" s="186"/>
      <c r="B28" s="184"/>
      <c r="C28" s="282" t="s">
        <v>247</v>
      </c>
      <c r="D28" s="282"/>
      <c r="E28" s="282"/>
      <c r="F28" s="282"/>
      <c r="G28" s="282"/>
      <c r="H28" s="282"/>
      <c r="I28" s="282"/>
      <c r="J28" s="518"/>
      <c r="K28" s="518"/>
      <c r="L28" s="518"/>
      <c r="M28" s="519">
        <f t="shared" si="0"/>
        <v>0</v>
      </c>
      <c r="N28" s="519"/>
      <c r="O28" s="519"/>
      <c r="P28" s="520"/>
      <c r="Q28" s="520"/>
      <c r="R28" s="520"/>
      <c r="S28" s="517">
        <f t="shared" si="1"/>
        <v>0</v>
      </c>
      <c r="T28" s="517"/>
      <c r="U28" s="517"/>
      <c r="V28" s="517">
        <f t="shared" si="2"/>
        <v>0</v>
      </c>
      <c r="W28" s="517"/>
      <c r="X28" s="517">
        <f t="shared" si="3"/>
        <v>0</v>
      </c>
      <c r="Y28" s="517"/>
      <c r="Z28" s="208"/>
    </row>
    <row r="29" spans="1:26" ht="16" x14ac:dyDescent="0.2">
      <c r="A29" s="186"/>
      <c r="B29" s="184"/>
      <c r="C29" s="282" t="s">
        <v>248</v>
      </c>
      <c r="D29" s="282"/>
      <c r="E29" s="282"/>
      <c r="F29" s="282"/>
      <c r="G29" s="282"/>
      <c r="H29" s="282"/>
      <c r="I29" s="282"/>
      <c r="J29" s="518"/>
      <c r="K29" s="518"/>
      <c r="L29" s="518"/>
      <c r="M29" s="519">
        <f t="shared" si="0"/>
        <v>0</v>
      </c>
      <c r="N29" s="519"/>
      <c r="O29" s="519"/>
      <c r="P29" s="520"/>
      <c r="Q29" s="520"/>
      <c r="R29" s="520"/>
      <c r="S29" s="517">
        <f t="shared" si="1"/>
        <v>0</v>
      </c>
      <c r="T29" s="517"/>
      <c r="U29" s="517"/>
      <c r="V29" s="517">
        <f t="shared" si="2"/>
        <v>0</v>
      </c>
      <c r="W29" s="517"/>
      <c r="X29" s="517">
        <f t="shared" si="3"/>
        <v>0</v>
      </c>
      <c r="Y29" s="517"/>
      <c r="Z29" s="208"/>
    </row>
    <row r="30" spans="1:26" ht="16" x14ac:dyDescent="0.2">
      <c r="A30" s="186"/>
      <c r="B30" s="184"/>
      <c r="C30" s="282" t="s">
        <v>249</v>
      </c>
      <c r="D30" s="282"/>
      <c r="E30" s="282"/>
      <c r="F30" s="282"/>
      <c r="G30" s="282"/>
      <c r="H30" s="282"/>
      <c r="I30" s="282"/>
      <c r="J30" s="518"/>
      <c r="K30" s="518"/>
      <c r="L30" s="518"/>
      <c r="M30" s="519">
        <f t="shared" si="0"/>
        <v>0</v>
      </c>
      <c r="N30" s="519"/>
      <c r="O30" s="519"/>
      <c r="P30" s="520"/>
      <c r="Q30" s="520"/>
      <c r="R30" s="520"/>
      <c r="S30" s="517">
        <f t="shared" si="1"/>
        <v>0</v>
      </c>
      <c r="T30" s="517"/>
      <c r="U30" s="517"/>
      <c r="V30" s="517">
        <f t="shared" si="2"/>
        <v>0</v>
      </c>
      <c r="W30" s="517"/>
      <c r="X30" s="517">
        <f t="shared" si="3"/>
        <v>0</v>
      </c>
      <c r="Y30" s="517"/>
      <c r="Z30" s="208"/>
    </row>
    <row r="31" spans="1:26" ht="16" x14ac:dyDescent="0.2">
      <c r="A31" s="186"/>
      <c r="B31" s="184"/>
      <c r="C31" s="282" t="s">
        <v>250</v>
      </c>
      <c r="D31" s="282"/>
      <c r="E31" s="282"/>
      <c r="F31" s="282"/>
      <c r="G31" s="282"/>
      <c r="H31" s="282"/>
      <c r="I31" s="282"/>
      <c r="J31" s="518"/>
      <c r="K31" s="518"/>
      <c r="L31" s="518"/>
      <c r="M31" s="519">
        <f t="shared" si="0"/>
        <v>0</v>
      </c>
      <c r="N31" s="519"/>
      <c r="O31" s="519"/>
      <c r="P31" s="520"/>
      <c r="Q31" s="520"/>
      <c r="R31" s="520"/>
      <c r="S31" s="517">
        <f t="shared" si="1"/>
        <v>0</v>
      </c>
      <c r="T31" s="517"/>
      <c r="U31" s="517"/>
      <c r="V31" s="517">
        <f t="shared" si="2"/>
        <v>0</v>
      </c>
      <c r="W31" s="517"/>
      <c r="X31" s="517">
        <f t="shared" si="3"/>
        <v>0</v>
      </c>
      <c r="Y31" s="517"/>
      <c r="Z31" s="208"/>
    </row>
    <row r="32" spans="1:26" ht="16" x14ac:dyDescent="0.2">
      <c r="A32" s="186"/>
      <c r="B32" s="184"/>
      <c r="C32" s="282" t="s">
        <v>251</v>
      </c>
      <c r="D32" s="282"/>
      <c r="E32" s="282"/>
      <c r="F32" s="282"/>
      <c r="G32" s="282"/>
      <c r="H32" s="282"/>
      <c r="I32" s="282"/>
      <c r="J32" s="518"/>
      <c r="K32" s="518"/>
      <c r="L32" s="518"/>
      <c r="M32" s="519">
        <f t="shared" si="0"/>
        <v>0</v>
      </c>
      <c r="N32" s="519"/>
      <c r="O32" s="519"/>
      <c r="P32" s="520"/>
      <c r="Q32" s="520"/>
      <c r="R32" s="520"/>
      <c r="S32" s="517">
        <f t="shared" si="1"/>
        <v>0</v>
      </c>
      <c r="T32" s="517"/>
      <c r="U32" s="517"/>
      <c r="V32" s="517">
        <f t="shared" si="2"/>
        <v>0</v>
      </c>
      <c r="W32" s="517"/>
      <c r="X32" s="517">
        <f t="shared" si="3"/>
        <v>0</v>
      </c>
      <c r="Y32" s="517"/>
      <c r="Z32" s="208"/>
    </row>
    <row r="33" spans="1:26" ht="16" x14ac:dyDescent="0.2">
      <c r="A33" s="186"/>
      <c r="B33" s="184"/>
      <c r="C33" s="282"/>
      <c r="D33" s="282"/>
      <c r="E33" s="282"/>
      <c r="F33" s="282"/>
      <c r="G33" s="282"/>
      <c r="H33" s="282"/>
      <c r="I33" s="282"/>
      <c r="J33" s="518"/>
      <c r="K33" s="518"/>
      <c r="L33" s="518"/>
      <c r="M33" s="519">
        <f t="shared" si="0"/>
        <v>0</v>
      </c>
      <c r="N33" s="519"/>
      <c r="O33" s="519"/>
      <c r="P33" s="520"/>
      <c r="Q33" s="520"/>
      <c r="R33" s="520"/>
      <c r="S33" s="517">
        <f t="shared" si="1"/>
        <v>0</v>
      </c>
      <c r="T33" s="517"/>
      <c r="U33" s="517"/>
      <c r="V33" s="517">
        <f t="shared" si="2"/>
        <v>0</v>
      </c>
      <c r="W33" s="517"/>
      <c r="X33" s="517">
        <f t="shared" si="3"/>
        <v>0</v>
      </c>
      <c r="Y33" s="517"/>
      <c r="Z33" s="208"/>
    </row>
    <row r="34" spans="1:26" ht="16" x14ac:dyDescent="0.2">
      <c r="A34" s="186"/>
      <c r="B34" s="184"/>
      <c r="C34" s="282"/>
      <c r="D34" s="282"/>
      <c r="E34" s="282"/>
      <c r="F34" s="282"/>
      <c r="G34" s="282"/>
      <c r="H34" s="282"/>
      <c r="I34" s="282"/>
      <c r="J34" s="518"/>
      <c r="K34" s="518"/>
      <c r="L34" s="518"/>
      <c r="M34" s="519">
        <f t="shared" si="0"/>
        <v>0</v>
      </c>
      <c r="N34" s="519"/>
      <c r="O34" s="519"/>
      <c r="P34" s="520"/>
      <c r="Q34" s="520"/>
      <c r="R34" s="520"/>
      <c r="S34" s="517">
        <f t="shared" si="1"/>
        <v>0</v>
      </c>
      <c r="T34" s="517"/>
      <c r="U34" s="517"/>
      <c r="V34" s="517">
        <f t="shared" si="2"/>
        <v>0</v>
      </c>
      <c r="W34" s="517"/>
      <c r="X34" s="517">
        <f t="shared" si="3"/>
        <v>0</v>
      </c>
      <c r="Y34" s="517"/>
      <c r="Z34" s="208"/>
    </row>
    <row r="35" spans="1:26" ht="16" x14ac:dyDescent="0.2">
      <c r="A35" s="186"/>
      <c r="B35" s="184"/>
      <c r="C35" s="522"/>
      <c r="D35" s="522"/>
      <c r="E35" s="522"/>
      <c r="F35" s="522"/>
      <c r="G35" s="522"/>
      <c r="H35" s="522"/>
      <c r="I35" s="522"/>
      <c r="J35" s="518"/>
      <c r="K35" s="518"/>
      <c r="L35" s="518"/>
      <c r="M35" s="519">
        <f t="shared" si="0"/>
        <v>0</v>
      </c>
      <c r="N35" s="519"/>
      <c r="O35" s="519"/>
      <c r="P35" s="520"/>
      <c r="Q35" s="520"/>
      <c r="R35" s="520"/>
      <c r="S35" s="517">
        <f t="shared" si="1"/>
        <v>0</v>
      </c>
      <c r="T35" s="517"/>
      <c r="U35" s="517"/>
      <c r="V35" s="517">
        <f t="shared" si="2"/>
        <v>0</v>
      </c>
      <c r="W35" s="517"/>
      <c r="X35" s="517">
        <f t="shared" si="3"/>
        <v>0</v>
      </c>
      <c r="Y35" s="517"/>
      <c r="Z35" s="208"/>
    </row>
    <row r="36" spans="1:26" ht="16" x14ac:dyDescent="0.2">
      <c r="A36" s="186"/>
      <c r="B36" s="184"/>
      <c r="C36" s="522"/>
      <c r="D36" s="522"/>
      <c r="E36" s="522"/>
      <c r="F36" s="522"/>
      <c r="G36" s="522"/>
      <c r="H36" s="522"/>
      <c r="I36" s="522"/>
      <c r="J36" s="518"/>
      <c r="K36" s="518"/>
      <c r="L36" s="518"/>
      <c r="M36" s="519">
        <f t="shared" si="0"/>
        <v>0</v>
      </c>
      <c r="N36" s="519"/>
      <c r="O36" s="519"/>
      <c r="P36" s="520"/>
      <c r="Q36" s="520"/>
      <c r="R36" s="520"/>
      <c r="S36" s="517">
        <f t="shared" si="1"/>
        <v>0</v>
      </c>
      <c r="T36" s="517"/>
      <c r="U36" s="517"/>
      <c r="V36" s="517">
        <f t="shared" si="2"/>
        <v>0</v>
      </c>
      <c r="W36" s="517"/>
      <c r="X36" s="517">
        <f t="shared" si="3"/>
        <v>0</v>
      </c>
      <c r="Y36" s="517"/>
      <c r="Z36" s="208"/>
    </row>
    <row r="37" spans="1:26" ht="16" x14ac:dyDescent="0.2">
      <c r="A37" s="186"/>
      <c r="B37" s="184"/>
      <c r="C37" s="522"/>
      <c r="D37" s="522"/>
      <c r="E37" s="522"/>
      <c r="F37" s="522"/>
      <c r="G37" s="522"/>
      <c r="H37" s="522"/>
      <c r="I37" s="522"/>
      <c r="J37" s="518"/>
      <c r="K37" s="518"/>
      <c r="L37" s="518"/>
      <c r="M37" s="519">
        <f t="shared" si="0"/>
        <v>0</v>
      </c>
      <c r="N37" s="519"/>
      <c r="O37" s="519"/>
      <c r="P37" s="520"/>
      <c r="Q37" s="520"/>
      <c r="R37" s="520"/>
      <c r="S37" s="517">
        <f t="shared" si="1"/>
        <v>0</v>
      </c>
      <c r="T37" s="517"/>
      <c r="U37" s="517"/>
      <c r="V37" s="517">
        <f t="shared" si="2"/>
        <v>0</v>
      </c>
      <c r="W37" s="517"/>
      <c r="X37" s="517">
        <f t="shared" si="3"/>
        <v>0</v>
      </c>
      <c r="Y37" s="517"/>
      <c r="Z37" s="208"/>
    </row>
    <row r="38" spans="1:26" ht="16" x14ac:dyDescent="0.2">
      <c r="A38" s="186"/>
      <c r="B38" s="184"/>
      <c r="C38" s="522" t="s">
        <v>47</v>
      </c>
      <c r="D38" s="522"/>
      <c r="E38" s="522"/>
      <c r="F38" s="522"/>
      <c r="G38" s="522"/>
      <c r="H38" s="522"/>
      <c r="I38" s="522"/>
      <c r="J38" s="518"/>
      <c r="K38" s="518"/>
      <c r="L38" s="518"/>
      <c r="M38" s="519">
        <f t="shared" si="0"/>
        <v>0</v>
      </c>
      <c r="N38" s="519"/>
      <c r="O38" s="519"/>
      <c r="P38" s="520"/>
      <c r="Q38" s="520"/>
      <c r="R38" s="520"/>
      <c r="S38" s="517">
        <f t="shared" si="1"/>
        <v>0</v>
      </c>
      <c r="T38" s="517"/>
      <c r="U38" s="517"/>
      <c r="V38" s="517">
        <f t="shared" si="2"/>
        <v>0</v>
      </c>
      <c r="W38" s="517"/>
      <c r="X38" s="517">
        <f t="shared" si="3"/>
        <v>0</v>
      </c>
      <c r="Y38" s="517"/>
      <c r="Z38" s="208"/>
    </row>
    <row r="39" spans="1:26" ht="16" x14ac:dyDescent="0.2">
      <c r="A39" s="186"/>
      <c r="B39" s="184"/>
      <c r="C39" s="522"/>
      <c r="D39" s="522"/>
      <c r="E39" s="522"/>
      <c r="F39" s="522"/>
      <c r="G39" s="522"/>
      <c r="H39" s="522"/>
      <c r="I39" s="522"/>
      <c r="J39" s="518"/>
      <c r="K39" s="518"/>
      <c r="L39" s="518"/>
      <c r="M39" s="519"/>
      <c r="N39" s="519"/>
      <c r="O39" s="519"/>
      <c r="P39" s="518"/>
      <c r="Q39" s="518"/>
      <c r="R39" s="518"/>
      <c r="S39" s="517"/>
      <c r="T39" s="517"/>
      <c r="U39" s="517"/>
      <c r="V39" s="517"/>
      <c r="W39" s="517"/>
      <c r="X39" s="517"/>
      <c r="Y39" s="517"/>
      <c r="Z39" s="208"/>
    </row>
    <row r="40" spans="1:26" ht="16" x14ac:dyDescent="0.2">
      <c r="A40" s="186"/>
      <c r="B40" s="184"/>
      <c r="C40" s="522"/>
      <c r="D40" s="522"/>
      <c r="E40" s="522"/>
      <c r="F40" s="522"/>
      <c r="G40" s="522"/>
      <c r="H40" s="522"/>
      <c r="I40" s="522"/>
      <c r="J40" s="518"/>
      <c r="K40" s="518"/>
      <c r="L40" s="518"/>
      <c r="M40" s="519"/>
      <c r="N40" s="519"/>
      <c r="O40" s="519"/>
      <c r="P40" s="518"/>
      <c r="Q40" s="518"/>
      <c r="R40" s="518"/>
      <c r="S40" s="517"/>
      <c r="T40" s="517"/>
      <c r="U40" s="517"/>
      <c r="V40" s="518"/>
      <c r="W40" s="518"/>
      <c r="X40" s="517"/>
      <c r="Y40" s="517"/>
      <c r="Z40" s="208"/>
    </row>
    <row r="41" spans="1:26" ht="15" customHeight="1" x14ac:dyDescent="0.2">
      <c r="A41" s="186"/>
      <c r="B41" s="184"/>
      <c r="C41" s="528"/>
      <c r="D41" s="528"/>
      <c r="E41" s="528"/>
      <c r="F41" s="528"/>
      <c r="G41" s="528"/>
      <c r="H41" s="528"/>
      <c r="I41" s="528"/>
      <c r="J41" s="529"/>
      <c r="K41" s="529"/>
      <c r="L41" s="529"/>
      <c r="M41" s="529"/>
      <c r="N41" s="529"/>
      <c r="O41" s="529"/>
      <c r="P41" s="529"/>
      <c r="Q41" s="529"/>
      <c r="R41" s="529"/>
      <c r="S41" s="529"/>
      <c r="T41" s="529"/>
      <c r="U41" s="529"/>
      <c r="V41" s="529"/>
      <c r="W41" s="529"/>
      <c r="X41" s="530"/>
      <c r="Y41" s="530"/>
      <c r="Z41" s="185"/>
    </row>
    <row r="42" spans="1:26" ht="21.75" customHeight="1" thickBot="1" x14ac:dyDescent="0.3">
      <c r="A42" s="186"/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523" t="s">
        <v>214</v>
      </c>
      <c r="N42" s="523"/>
      <c r="O42" s="523"/>
      <c r="P42" s="523"/>
      <c r="Q42" s="523"/>
      <c r="R42" s="523"/>
      <c r="S42" s="523"/>
      <c r="T42" s="524">
        <f>SUM(X26:Y39)</f>
        <v>0</v>
      </c>
      <c r="U42" s="524"/>
      <c r="V42" s="524"/>
      <c r="W42" s="524"/>
      <c r="X42" s="524"/>
      <c r="Y42" s="209" t="s">
        <v>34</v>
      </c>
      <c r="Z42" s="185"/>
    </row>
    <row r="43" spans="1:26" ht="15" customHeight="1" thickTop="1" x14ac:dyDescent="0.2">
      <c r="A43" s="186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5"/>
    </row>
    <row r="44" spans="1:26" x14ac:dyDescent="0.2">
      <c r="A44" s="186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525"/>
      <c r="N44" s="525"/>
      <c r="O44" s="525"/>
      <c r="P44" s="525"/>
      <c r="Q44" s="525"/>
      <c r="R44" s="525"/>
      <c r="S44" s="525"/>
      <c r="T44" s="525"/>
      <c r="U44" s="210"/>
      <c r="V44" s="526"/>
      <c r="W44" s="527"/>
      <c r="X44" s="527"/>
      <c r="Y44" s="527"/>
      <c r="Z44" s="185"/>
    </row>
    <row r="45" spans="1:26" x14ac:dyDescent="0.2">
      <c r="A45" s="186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5"/>
    </row>
    <row r="46" spans="1:26" ht="7.5" customHeight="1" x14ac:dyDescent="0.2">
      <c r="A46" s="186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5"/>
    </row>
    <row r="47" spans="1:26" ht="15.75" customHeight="1" x14ac:dyDescent="0.2">
      <c r="A47" s="186"/>
      <c r="B47" s="184"/>
      <c r="C47" s="184" t="s">
        <v>215</v>
      </c>
      <c r="D47" s="184"/>
      <c r="E47" s="184"/>
      <c r="F47" s="184" t="s">
        <v>216</v>
      </c>
      <c r="G47" s="184"/>
      <c r="H47" s="184"/>
      <c r="I47" s="211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5"/>
    </row>
    <row r="48" spans="1:26" x14ac:dyDescent="0.2">
      <c r="A48" s="186"/>
      <c r="B48" s="184"/>
      <c r="C48" s="184"/>
      <c r="D48" s="184"/>
      <c r="E48" s="184"/>
      <c r="F48" s="212"/>
      <c r="G48" s="184"/>
      <c r="H48" s="184"/>
      <c r="I48" s="211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5"/>
    </row>
    <row r="49" spans="1:26" x14ac:dyDescent="0.2">
      <c r="A49" s="186"/>
      <c r="B49" s="184"/>
      <c r="C49" s="184"/>
      <c r="D49" s="184"/>
      <c r="E49" s="184"/>
      <c r="F49" s="184"/>
      <c r="G49" s="184"/>
      <c r="H49" s="184"/>
      <c r="I49" s="211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5"/>
    </row>
    <row r="50" spans="1:26" x14ac:dyDescent="0.2">
      <c r="A50" s="186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5"/>
    </row>
    <row r="51" spans="1:26" ht="6" customHeight="1" x14ac:dyDescent="0.2">
      <c r="A51" s="186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5"/>
    </row>
    <row r="52" spans="1:26" x14ac:dyDescent="0.2">
      <c r="A52" s="186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5"/>
    </row>
    <row r="53" spans="1:26" x14ac:dyDescent="0.2">
      <c r="A53" s="186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5"/>
    </row>
    <row r="54" spans="1:26" x14ac:dyDescent="0.2">
      <c r="A54" s="186"/>
      <c r="B54" s="184"/>
      <c r="C54" s="184" t="s">
        <v>37</v>
      </c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5"/>
    </row>
    <row r="55" spans="1:26" x14ac:dyDescent="0.2">
      <c r="A55" s="186"/>
      <c r="B55" s="184"/>
      <c r="C55" s="184" t="s">
        <v>217</v>
      </c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5"/>
    </row>
    <row r="56" spans="1:26" x14ac:dyDescent="0.2">
      <c r="A56" s="182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207"/>
    </row>
  </sheetData>
  <mergeCells count="139">
    <mergeCell ref="M42:S42"/>
    <mergeCell ref="T42:X42"/>
    <mergeCell ref="M44:T44"/>
    <mergeCell ref="V44:Y44"/>
    <mergeCell ref="X40:Y40"/>
    <mergeCell ref="C41:I41"/>
    <mergeCell ref="J41:L41"/>
    <mergeCell ref="M41:O41"/>
    <mergeCell ref="P41:R41"/>
    <mergeCell ref="S41:U41"/>
    <mergeCell ref="V41:W41"/>
    <mergeCell ref="X41:Y41"/>
    <mergeCell ref="C40:I40"/>
    <mergeCell ref="J40:L40"/>
    <mergeCell ref="M40:O40"/>
    <mergeCell ref="P40:R40"/>
    <mergeCell ref="S40:U40"/>
    <mergeCell ref="V40:W40"/>
    <mergeCell ref="X38:Y38"/>
    <mergeCell ref="C39:I39"/>
    <mergeCell ref="J39:L39"/>
    <mergeCell ref="M39:O39"/>
    <mergeCell ref="P39:R39"/>
    <mergeCell ref="S39:U39"/>
    <mergeCell ref="V39:W39"/>
    <mergeCell ref="X39:Y39"/>
    <mergeCell ref="C38:I38"/>
    <mergeCell ref="J38:L38"/>
    <mergeCell ref="M38:O38"/>
    <mergeCell ref="P38:R38"/>
    <mergeCell ref="S38:U38"/>
    <mergeCell ref="V38:W38"/>
    <mergeCell ref="X36:Y36"/>
    <mergeCell ref="C37:I37"/>
    <mergeCell ref="J37:L37"/>
    <mergeCell ref="M37:O37"/>
    <mergeCell ref="P37:R37"/>
    <mergeCell ref="S37:U37"/>
    <mergeCell ref="V37:W37"/>
    <mergeCell ref="X37:Y37"/>
    <mergeCell ref="C36:I36"/>
    <mergeCell ref="J36:L36"/>
    <mergeCell ref="M36:O36"/>
    <mergeCell ref="P36:R36"/>
    <mergeCell ref="S36:U36"/>
    <mergeCell ref="V36:W36"/>
    <mergeCell ref="X34:Y34"/>
    <mergeCell ref="C35:I35"/>
    <mergeCell ref="J35:L35"/>
    <mergeCell ref="M35:O35"/>
    <mergeCell ref="P35:R35"/>
    <mergeCell ref="S35:U35"/>
    <mergeCell ref="V35:W35"/>
    <mergeCell ref="X35:Y35"/>
    <mergeCell ref="J34:L34"/>
    <mergeCell ref="M34:O34"/>
    <mergeCell ref="P34:R34"/>
    <mergeCell ref="S34:U34"/>
    <mergeCell ref="V34:W34"/>
    <mergeCell ref="X32:Y32"/>
    <mergeCell ref="J33:L33"/>
    <mergeCell ref="M33:O33"/>
    <mergeCell ref="P33:R33"/>
    <mergeCell ref="S33:U33"/>
    <mergeCell ref="V33:W33"/>
    <mergeCell ref="X33:Y33"/>
    <mergeCell ref="J32:L32"/>
    <mergeCell ref="M32:O32"/>
    <mergeCell ref="P32:R32"/>
    <mergeCell ref="S32:U32"/>
    <mergeCell ref="V32:W32"/>
    <mergeCell ref="X30:Y30"/>
    <mergeCell ref="J31:L31"/>
    <mergeCell ref="M31:O31"/>
    <mergeCell ref="P31:R31"/>
    <mergeCell ref="S31:U31"/>
    <mergeCell ref="V31:W31"/>
    <mergeCell ref="X31:Y31"/>
    <mergeCell ref="J30:L30"/>
    <mergeCell ref="M30:O30"/>
    <mergeCell ref="P30:R30"/>
    <mergeCell ref="S30:U30"/>
    <mergeCell ref="V30:W30"/>
    <mergeCell ref="X28:Y28"/>
    <mergeCell ref="J29:L29"/>
    <mergeCell ref="M29:O29"/>
    <mergeCell ref="P29:R29"/>
    <mergeCell ref="S29:U29"/>
    <mergeCell ref="V29:W29"/>
    <mergeCell ref="X29:Y29"/>
    <mergeCell ref="J28:L28"/>
    <mergeCell ref="M28:O28"/>
    <mergeCell ref="P28:R28"/>
    <mergeCell ref="S28:U28"/>
    <mergeCell ref="V28:W28"/>
    <mergeCell ref="X26:Y26"/>
    <mergeCell ref="J27:L27"/>
    <mergeCell ref="M27:O27"/>
    <mergeCell ref="P27:R27"/>
    <mergeCell ref="S27:U27"/>
    <mergeCell ref="V27:W27"/>
    <mergeCell ref="X27:Y27"/>
    <mergeCell ref="C26:I26"/>
    <mergeCell ref="J26:L26"/>
    <mergeCell ref="M26:O26"/>
    <mergeCell ref="P26:R26"/>
    <mergeCell ref="S26:U26"/>
    <mergeCell ref="V26:W26"/>
    <mergeCell ref="V18:Z18"/>
    <mergeCell ref="V19:Z19"/>
    <mergeCell ref="C23:I25"/>
    <mergeCell ref="J23:L25"/>
    <mergeCell ref="M23:O23"/>
    <mergeCell ref="P23:R23"/>
    <mergeCell ref="S23:U23"/>
    <mergeCell ref="V23:W23"/>
    <mergeCell ref="X23:Y23"/>
    <mergeCell ref="M24:O24"/>
    <mergeCell ref="P24:R24"/>
    <mergeCell ref="S24:U24"/>
    <mergeCell ref="V24:W24"/>
    <mergeCell ref="X24:Y24"/>
    <mergeCell ref="M25:O25"/>
    <mergeCell ref="P25:R25"/>
    <mergeCell ref="S25:U25"/>
    <mergeCell ref="V25:W25"/>
    <mergeCell ref="X25:Y25"/>
    <mergeCell ref="E12:F12"/>
    <mergeCell ref="G12:H12"/>
    <mergeCell ref="I12:J12"/>
    <mergeCell ref="V16:Z16"/>
    <mergeCell ref="V17:Z17"/>
    <mergeCell ref="W2:Y2"/>
    <mergeCell ref="N7:Y7"/>
    <mergeCell ref="N8:Y8"/>
    <mergeCell ref="N9:Y9"/>
    <mergeCell ref="N10:Y10"/>
    <mergeCell ref="N11:Y11"/>
    <mergeCell ref="O12:W12"/>
  </mergeCells>
  <pageMargins left="0.51181102362204722" right="0.31496062992125984" top="0.55118110236220474" bottom="0.74803149606299213" header="0.11811023622047245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58"/>
  <sheetViews>
    <sheetView zoomScaleNormal="100" workbookViewId="0">
      <selection activeCell="J1" sqref="J1"/>
    </sheetView>
  </sheetViews>
  <sheetFormatPr baseColWidth="10" defaultColWidth="11.5" defaultRowHeight="13" x14ac:dyDescent="0.15"/>
  <cols>
    <col min="1" max="1" width="4.1640625" style="2" customWidth="1"/>
    <col min="2" max="2" width="8.83203125" style="2" customWidth="1"/>
    <col min="3" max="3" width="11.1640625" style="2" customWidth="1"/>
    <col min="4" max="4" width="12.83203125" style="2" customWidth="1"/>
    <col min="5" max="5" width="8.83203125" style="2" customWidth="1"/>
    <col min="6" max="6" width="4.5" style="2" customWidth="1"/>
    <col min="7" max="9" width="8.83203125" style="2" customWidth="1"/>
    <col min="10" max="10" width="8" style="2" customWidth="1"/>
    <col min="11" max="11" width="7.5" style="2" customWidth="1"/>
    <col min="12" max="256" width="8.83203125" style="2" customWidth="1"/>
    <col min="257" max="257" width="4.1640625" style="2" customWidth="1"/>
    <col min="258" max="258" width="8.83203125" style="2" customWidth="1"/>
    <col min="259" max="259" width="11.1640625" style="2" customWidth="1"/>
    <col min="260" max="260" width="12.83203125" style="2" customWidth="1"/>
    <col min="261" max="261" width="8.83203125" style="2" customWidth="1"/>
    <col min="262" max="262" width="4.5" style="2" customWidth="1"/>
    <col min="263" max="265" width="8.83203125" style="2" customWidth="1"/>
    <col min="266" max="266" width="8" style="2" customWidth="1"/>
    <col min="267" max="267" width="7.5" style="2" customWidth="1"/>
    <col min="268" max="512" width="8.83203125" style="2" customWidth="1"/>
    <col min="513" max="513" width="4.1640625" style="2" customWidth="1"/>
    <col min="514" max="514" width="8.83203125" style="2" customWidth="1"/>
    <col min="515" max="515" width="11.1640625" style="2" customWidth="1"/>
    <col min="516" max="516" width="12.83203125" style="2" customWidth="1"/>
    <col min="517" max="517" width="8.83203125" style="2" customWidth="1"/>
    <col min="518" max="518" width="4.5" style="2" customWidth="1"/>
    <col min="519" max="521" width="8.83203125" style="2" customWidth="1"/>
    <col min="522" max="522" width="8" style="2" customWidth="1"/>
    <col min="523" max="523" width="7.5" style="2" customWidth="1"/>
    <col min="524" max="768" width="8.83203125" style="2" customWidth="1"/>
    <col min="769" max="769" width="4.1640625" style="2" customWidth="1"/>
    <col min="770" max="770" width="8.83203125" style="2" customWidth="1"/>
    <col min="771" max="771" width="11.1640625" style="2" customWidth="1"/>
    <col min="772" max="772" width="12.83203125" style="2" customWidth="1"/>
    <col min="773" max="773" width="8.83203125" style="2" customWidth="1"/>
    <col min="774" max="774" width="4.5" style="2" customWidth="1"/>
    <col min="775" max="777" width="8.83203125" style="2" customWidth="1"/>
    <col min="778" max="778" width="8" style="2" customWidth="1"/>
    <col min="779" max="779" width="7.5" style="2" customWidth="1"/>
    <col min="780" max="1024" width="8.83203125" style="2" customWidth="1"/>
    <col min="1025" max="1025" width="4.1640625" style="2" customWidth="1"/>
    <col min="1026" max="1026" width="8.83203125" style="2" customWidth="1"/>
    <col min="1027" max="1027" width="11.1640625" style="2" customWidth="1"/>
    <col min="1028" max="1028" width="12.83203125" style="2" customWidth="1"/>
    <col min="1029" max="1029" width="8.83203125" style="2" customWidth="1"/>
    <col min="1030" max="1030" width="4.5" style="2" customWidth="1"/>
    <col min="1031" max="1033" width="8.83203125" style="2" customWidth="1"/>
    <col min="1034" max="1034" width="8" style="2" customWidth="1"/>
    <col min="1035" max="1035" width="7.5" style="2" customWidth="1"/>
    <col min="1036" max="1280" width="8.83203125" style="2" customWidth="1"/>
    <col min="1281" max="1281" width="4.1640625" style="2" customWidth="1"/>
    <col min="1282" max="1282" width="8.83203125" style="2" customWidth="1"/>
    <col min="1283" max="1283" width="11.1640625" style="2" customWidth="1"/>
    <col min="1284" max="1284" width="12.83203125" style="2" customWidth="1"/>
    <col min="1285" max="1285" width="8.83203125" style="2" customWidth="1"/>
    <col min="1286" max="1286" width="4.5" style="2" customWidth="1"/>
    <col min="1287" max="1289" width="8.83203125" style="2" customWidth="1"/>
    <col min="1290" max="1290" width="8" style="2" customWidth="1"/>
    <col min="1291" max="1291" width="7.5" style="2" customWidth="1"/>
    <col min="1292" max="1536" width="8.83203125" style="2" customWidth="1"/>
    <col min="1537" max="1537" width="4.1640625" style="2" customWidth="1"/>
    <col min="1538" max="1538" width="8.83203125" style="2" customWidth="1"/>
    <col min="1539" max="1539" width="11.1640625" style="2" customWidth="1"/>
    <col min="1540" max="1540" width="12.83203125" style="2" customWidth="1"/>
    <col min="1541" max="1541" width="8.83203125" style="2" customWidth="1"/>
    <col min="1542" max="1542" width="4.5" style="2" customWidth="1"/>
    <col min="1543" max="1545" width="8.83203125" style="2" customWidth="1"/>
    <col min="1546" max="1546" width="8" style="2" customWidth="1"/>
    <col min="1547" max="1547" width="7.5" style="2" customWidth="1"/>
    <col min="1548" max="1792" width="8.83203125" style="2" customWidth="1"/>
    <col min="1793" max="1793" width="4.1640625" style="2" customWidth="1"/>
    <col min="1794" max="1794" width="8.83203125" style="2" customWidth="1"/>
    <col min="1795" max="1795" width="11.1640625" style="2" customWidth="1"/>
    <col min="1796" max="1796" width="12.83203125" style="2" customWidth="1"/>
    <col min="1797" max="1797" width="8.83203125" style="2" customWidth="1"/>
    <col min="1798" max="1798" width="4.5" style="2" customWidth="1"/>
    <col min="1799" max="1801" width="8.83203125" style="2" customWidth="1"/>
    <col min="1802" max="1802" width="8" style="2" customWidth="1"/>
    <col min="1803" max="1803" width="7.5" style="2" customWidth="1"/>
    <col min="1804" max="2048" width="8.83203125" style="2" customWidth="1"/>
    <col min="2049" max="2049" width="4.1640625" style="2" customWidth="1"/>
    <col min="2050" max="2050" width="8.83203125" style="2" customWidth="1"/>
    <col min="2051" max="2051" width="11.1640625" style="2" customWidth="1"/>
    <col min="2052" max="2052" width="12.83203125" style="2" customWidth="1"/>
    <col min="2053" max="2053" width="8.83203125" style="2" customWidth="1"/>
    <col min="2054" max="2054" width="4.5" style="2" customWidth="1"/>
    <col min="2055" max="2057" width="8.83203125" style="2" customWidth="1"/>
    <col min="2058" max="2058" width="8" style="2" customWidth="1"/>
    <col min="2059" max="2059" width="7.5" style="2" customWidth="1"/>
    <col min="2060" max="2304" width="8.83203125" style="2" customWidth="1"/>
    <col min="2305" max="2305" width="4.1640625" style="2" customWidth="1"/>
    <col min="2306" max="2306" width="8.83203125" style="2" customWidth="1"/>
    <col min="2307" max="2307" width="11.1640625" style="2" customWidth="1"/>
    <col min="2308" max="2308" width="12.83203125" style="2" customWidth="1"/>
    <col min="2309" max="2309" width="8.83203125" style="2" customWidth="1"/>
    <col min="2310" max="2310" width="4.5" style="2" customWidth="1"/>
    <col min="2311" max="2313" width="8.83203125" style="2" customWidth="1"/>
    <col min="2314" max="2314" width="8" style="2" customWidth="1"/>
    <col min="2315" max="2315" width="7.5" style="2" customWidth="1"/>
    <col min="2316" max="2560" width="8.83203125" style="2" customWidth="1"/>
    <col min="2561" max="2561" width="4.1640625" style="2" customWidth="1"/>
    <col min="2562" max="2562" width="8.83203125" style="2" customWidth="1"/>
    <col min="2563" max="2563" width="11.1640625" style="2" customWidth="1"/>
    <col min="2564" max="2564" width="12.83203125" style="2" customWidth="1"/>
    <col min="2565" max="2565" width="8.83203125" style="2" customWidth="1"/>
    <col min="2566" max="2566" width="4.5" style="2" customWidth="1"/>
    <col min="2567" max="2569" width="8.83203125" style="2" customWidth="1"/>
    <col min="2570" max="2570" width="8" style="2" customWidth="1"/>
    <col min="2571" max="2571" width="7.5" style="2" customWidth="1"/>
    <col min="2572" max="2816" width="8.83203125" style="2" customWidth="1"/>
    <col min="2817" max="2817" width="4.1640625" style="2" customWidth="1"/>
    <col min="2818" max="2818" width="8.83203125" style="2" customWidth="1"/>
    <col min="2819" max="2819" width="11.1640625" style="2" customWidth="1"/>
    <col min="2820" max="2820" width="12.83203125" style="2" customWidth="1"/>
    <col min="2821" max="2821" width="8.83203125" style="2" customWidth="1"/>
    <col min="2822" max="2822" width="4.5" style="2" customWidth="1"/>
    <col min="2823" max="2825" width="8.83203125" style="2" customWidth="1"/>
    <col min="2826" max="2826" width="8" style="2" customWidth="1"/>
    <col min="2827" max="2827" width="7.5" style="2" customWidth="1"/>
    <col min="2828" max="3072" width="8.83203125" style="2" customWidth="1"/>
    <col min="3073" max="3073" width="4.1640625" style="2" customWidth="1"/>
    <col min="3074" max="3074" width="8.83203125" style="2" customWidth="1"/>
    <col min="3075" max="3075" width="11.1640625" style="2" customWidth="1"/>
    <col min="3076" max="3076" width="12.83203125" style="2" customWidth="1"/>
    <col min="3077" max="3077" width="8.83203125" style="2" customWidth="1"/>
    <col min="3078" max="3078" width="4.5" style="2" customWidth="1"/>
    <col min="3079" max="3081" width="8.83203125" style="2" customWidth="1"/>
    <col min="3082" max="3082" width="8" style="2" customWidth="1"/>
    <col min="3083" max="3083" width="7.5" style="2" customWidth="1"/>
    <col min="3084" max="3328" width="8.83203125" style="2" customWidth="1"/>
    <col min="3329" max="3329" width="4.1640625" style="2" customWidth="1"/>
    <col min="3330" max="3330" width="8.83203125" style="2" customWidth="1"/>
    <col min="3331" max="3331" width="11.1640625" style="2" customWidth="1"/>
    <col min="3332" max="3332" width="12.83203125" style="2" customWidth="1"/>
    <col min="3333" max="3333" width="8.83203125" style="2" customWidth="1"/>
    <col min="3334" max="3334" width="4.5" style="2" customWidth="1"/>
    <col min="3335" max="3337" width="8.83203125" style="2" customWidth="1"/>
    <col min="3338" max="3338" width="8" style="2" customWidth="1"/>
    <col min="3339" max="3339" width="7.5" style="2" customWidth="1"/>
    <col min="3340" max="3584" width="8.83203125" style="2" customWidth="1"/>
    <col min="3585" max="3585" width="4.1640625" style="2" customWidth="1"/>
    <col min="3586" max="3586" width="8.83203125" style="2" customWidth="1"/>
    <col min="3587" max="3587" width="11.1640625" style="2" customWidth="1"/>
    <col min="3588" max="3588" width="12.83203125" style="2" customWidth="1"/>
    <col min="3589" max="3589" width="8.83203125" style="2" customWidth="1"/>
    <col min="3590" max="3590" width="4.5" style="2" customWidth="1"/>
    <col min="3591" max="3593" width="8.83203125" style="2" customWidth="1"/>
    <col min="3594" max="3594" width="8" style="2" customWidth="1"/>
    <col min="3595" max="3595" width="7.5" style="2" customWidth="1"/>
    <col min="3596" max="3840" width="8.83203125" style="2" customWidth="1"/>
    <col min="3841" max="3841" width="4.1640625" style="2" customWidth="1"/>
    <col min="3842" max="3842" width="8.83203125" style="2" customWidth="1"/>
    <col min="3843" max="3843" width="11.1640625" style="2" customWidth="1"/>
    <col min="3844" max="3844" width="12.83203125" style="2" customWidth="1"/>
    <col min="3845" max="3845" width="8.83203125" style="2" customWidth="1"/>
    <col min="3846" max="3846" width="4.5" style="2" customWidth="1"/>
    <col min="3847" max="3849" width="8.83203125" style="2" customWidth="1"/>
    <col min="3850" max="3850" width="8" style="2" customWidth="1"/>
    <col min="3851" max="3851" width="7.5" style="2" customWidth="1"/>
    <col min="3852" max="4096" width="8.83203125" style="2" customWidth="1"/>
    <col min="4097" max="4097" width="4.1640625" style="2" customWidth="1"/>
    <col min="4098" max="4098" width="8.83203125" style="2" customWidth="1"/>
    <col min="4099" max="4099" width="11.1640625" style="2" customWidth="1"/>
    <col min="4100" max="4100" width="12.83203125" style="2" customWidth="1"/>
    <col min="4101" max="4101" width="8.83203125" style="2" customWidth="1"/>
    <col min="4102" max="4102" width="4.5" style="2" customWidth="1"/>
    <col min="4103" max="4105" width="8.83203125" style="2" customWidth="1"/>
    <col min="4106" max="4106" width="8" style="2" customWidth="1"/>
    <col min="4107" max="4107" width="7.5" style="2" customWidth="1"/>
    <col min="4108" max="4352" width="8.83203125" style="2" customWidth="1"/>
    <col min="4353" max="4353" width="4.1640625" style="2" customWidth="1"/>
    <col min="4354" max="4354" width="8.83203125" style="2" customWidth="1"/>
    <col min="4355" max="4355" width="11.1640625" style="2" customWidth="1"/>
    <col min="4356" max="4356" width="12.83203125" style="2" customWidth="1"/>
    <col min="4357" max="4357" width="8.83203125" style="2" customWidth="1"/>
    <col min="4358" max="4358" width="4.5" style="2" customWidth="1"/>
    <col min="4359" max="4361" width="8.83203125" style="2" customWidth="1"/>
    <col min="4362" max="4362" width="8" style="2" customWidth="1"/>
    <col min="4363" max="4363" width="7.5" style="2" customWidth="1"/>
    <col min="4364" max="4608" width="8.83203125" style="2" customWidth="1"/>
    <col min="4609" max="4609" width="4.1640625" style="2" customWidth="1"/>
    <col min="4610" max="4610" width="8.83203125" style="2" customWidth="1"/>
    <col min="4611" max="4611" width="11.1640625" style="2" customWidth="1"/>
    <col min="4612" max="4612" width="12.83203125" style="2" customWidth="1"/>
    <col min="4613" max="4613" width="8.83203125" style="2" customWidth="1"/>
    <col min="4614" max="4614" width="4.5" style="2" customWidth="1"/>
    <col min="4615" max="4617" width="8.83203125" style="2" customWidth="1"/>
    <col min="4618" max="4618" width="8" style="2" customWidth="1"/>
    <col min="4619" max="4619" width="7.5" style="2" customWidth="1"/>
    <col min="4620" max="4864" width="8.83203125" style="2" customWidth="1"/>
    <col min="4865" max="4865" width="4.1640625" style="2" customWidth="1"/>
    <col min="4866" max="4866" width="8.83203125" style="2" customWidth="1"/>
    <col min="4867" max="4867" width="11.1640625" style="2" customWidth="1"/>
    <col min="4868" max="4868" width="12.83203125" style="2" customWidth="1"/>
    <col min="4869" max="4869" width="8.83203125" style="2" customWidth="1"/>
    <col min="4870" max="4870" width="4.5" style="2" customWidth="1"/>
    <col min="4871" max="4873" width="8.83203125" style="2" customWidth="1"/>
    <col min="4874" max="4874" width="8" style="2" customWidth="1"/>
    <col min="4875" max="4875" width="7.5" style="2" customWidth="1"/>
    <col min="4876" max="5120" width="8.83203125" style="2" customWidth="1"/>
    <col min="5121" max="5121" width="4.1640625" style="2" customWidth="1"/>
    <col min="5122" max="5122" width="8.83203125" style="2" customWidth="1"/>
    <col min="5123" max="5123" width="11.1640625" style="2" customWidth="1"/>
    <col min="5124" max="5124" width="12.83203125" style="2" customWidth="1"/>
    <col min="5125" max="5125" width="8.83203125" style="2" customWidth="1"/>
    <col min="5126" max="5126" width="4.5" style="2" customWidth="1"/>
    <col min="5127" max="5129" width="8.83203125" style="2" customWidth="1"/>
    <col min="5130" max="5130" width="8" style="2" customWidth="1"/>
    <col min="5131" max="5131" width="7.5" style="2" customWidth="1"/>
    <col min="5132" max="5376" width="8.83203125" style="2" customWidth="1"/>
    <col min="5377" max="5377" width="4.1640625" style="2" customWidth="1"/>
    <col min="5378" max="5378" width="8.83203125" style="2" customWidth="1"/>
    <col min="5379" max="5379" width="11.1640625" style="2" customWidth="1"/>
    <col min="5380" max="5380" width="12.83203125" style="2" customWidth="1"/>
    <col min="5381" max="5381" width="8.83203125" style="2" customWidth="1"/>
    <col min="5382" max="5382" width="4.5" style="2" customWidth="1"/>
    <col min="5383" max="5385" width="8.83203125" style="2" customWidth="1"/>
    <col min="5386" max="5386" width="8" style="2" customWidth="1"/>
    <col min="5387" max="5387" width="7.5" style="2" customWidth="1"/>
    <col min="5388" max="5632" width="8.83203125" style="2" customWidth="1"/>
    <col min="5633" max="5633" width="4.1640625" style="2" customWidth="1"/>
    <col min="5634" max="5634" width="8.83203125" style="2" customWidth="1"/>
    <col min="5635" max="5635" width="11.1640625" style="2" customWidth="1"/>
    <col min="5636" max="5636" width="12.83203125" style="2" customWidth="1"/>
    <col min="5637" max="5637" width="8.83203125" style="2" customWidth="1"/>
    <col min="5638" max="5638" width="4.5" style="2" customWidth="1"/>
    <col min="5639" max="5641" width="8.83203125" style="2" customWidth="1"/>
    <col min="5642" max="5642" width="8" style="2" customWidth="1"/>
    <col min="5643" max="5643" width="7.5" style="2" customWidth="1"/>
    <col min="5644" max="5888" width="8.83203125" style="2" customWidth="1"/>
    <col min="5889" max="5889" width="4.1640625" style="2" customWidth="1"/>
    <col min="5890" max="5890" width="8.83203125" style="2" customWidth="1"/>
    <col min="5891" max="5891" width="11.1640625" style="2" customWidth="1"/>
    <col min="5892" max="5892" width="12.83203125" style="2" customWidth="1"/>
    <col min="5893" max="5893" width="8.83203125" style="2" customWidth="1"/>
    <col min="5894" max="5894" width="4.5" style="2" customWidth="1"/>
    <col min="5895" max="5897" width="8.83203125" style="2" customWidth="1"/>
    <col min="5898" max="5898" width="8" style="2" customWidth="1"/>
    <col min="5899" max="5899" width="7.5" style="2" customWidth="1"/>
    <col min="5900" max="6144" width="8.83203125" style="2" customWidth="1"/>
    <col min="6145" max="6145" width="4.1640625" style="2" customWidth="1"/>
    <col min="6146" max="6146" width="8.83203125" style="2" customWidth="1"/>
    <col min="6147" max="6147" width="11.1640625" style="2" customWidth="1"/>
    <col min="6148" max="6148" width="12.83203125" style="2" customWidth="1"/>
    <col min="6149" max="6149" width="8.83203125" style="2" customWidth="1"/>
    <col min="6150" max="6150" width="4.5" style="2" customWidth="1"/>
    <col min="6151" max="6153" width="8.83203125" style="2" customWidth="1"/>
    <col min="6154" max="6154" width="8" style="2" customWidth="1"/>
    <col min="6155" max="6155" width="7.5" style="2" customWidth="1"/>
    <col min="6156" max="6400" width="8.83203125" style="2" customWidth="1"/>
    <col min="6401" max="6401" width="4.1640625" style="2" customWidth="1"/>
    <col min="6402" max="6402" width="8.83203125" style="2" customWidth="1"/>
    <col min="6403" max="6403" width="11.1640625" style="2" customWidth="1"/>
    <col min="6404" max="6404" width="12.83203125" style="2" customWidth="1"/>
    <col min="6405" max="6405" width="8.83203125" style="2" customWidth="1"/>
    <col min="6406" max="6406" width="4.5" style="2" customWidth="1"/>
    <col min="6407" max="6409" width="8.83203125" style="2" customWidth="1"/>
    <col min="6410" max="6410" width="8" style="2" customWidth="1"/>
    <col min="6411" max="6411" width="7.5" style="2" customWidth="1"/>
    <col min="6412" max="6656" width="8.83203125" style="2" customWidth="1"/>
    <col min="6657" max="6657" width="4.1640625" style="2" customWidth="1"/>
    <col min="6658" max="6658" width="8.83203125" style="2" customWidth="1"/>
    <col min="6659" max="6659" width="11.1640625" style="2" customWidth="1"/>
    <col min="6660" max="6660" width="12.83203125" style="2" customWidth="1"/>
    <col min="6661" max="6661" width="8.83203125" style="2" customWidth="1"/>
    <col min="6662" max="6662" width="4.5" style="2" customWidth="1"/>
    <col min="6663" max="6665" width="8.83203125" style="2" customWidth="1"/>
    <col min="6666" max="6666" width="8" style="2" customWidth="1"/>
    <col min="6667" max="6667" width="7.5" style="2" customWidth="1"/>
    <col min="6668" max="6912" width="8.83203125" style="2" customWidth="1"/>
    <col min="6913" max="6913" width="4.1640625" style="2" customWidth="1"/>
    <col min="6914" max="6914" width="8.83203125" style="2" customWidth="1"/>
    <col min="6915" max="6915" width="11.1640625" style="2" customWidth="1"/>
    <col min="6916" max="6916" width="12.83203125" style="2" customWidth="1"/>
    <col min="6917" max="6917" width="8.83203125" style="2" customWidth="1"/>
    <col min="6918" max="6918" width="4.5" style="2" customWidth="1"/>
    <col min="6919" max="6921" width="8.83203125" style="2" customWidth="1"/>
    <col min="6922" max="6922" width="8" style="2" customWidth="1"/>
    <col min="6923" max="6923" width="7.5" style="2" customWidth="1"/>
    <col min="6924" max="7168" width="8.83203125" style="2" customWidth="1"/>
    <col min="7169" max="7169" width="4.1640625" style="2" customWidth="1"/>
    <col min="7170" max="7170" width="8.83203125" style="2" customWidth="1"/>
    <col min="7171" max="7171" width="11.1640625" style="2" customWidth="1"/>
    <col min="7172" max="7172" width="12.83203125" style="2" customWidth="1"/>
    <col min="7173" max="7173" width="8.83203125" style="2" customWidth="1"/>
    <col min="7174" max="7174" width="4.5" style="2" customWidth="1"/>
    <col min="7175" max="7177" width="8.83203125" style="2" customWidth="1"/>
    <col min="7178" max="7178" width="8" style="2" customWidth="1"/>
    <col min="7179" max="7179" width="7.5" style="2" customWidth="1"/>
    <col min="7180" max="7424" width="8.83203125" style="2" customWidth="1"/>
    <col min="7425" max="7425" width="4.1640625" style="2" customWidth="1"/>
    <col min="7426" max="7426" width="8.83203125" style="2" customWidth="1"/>
    <col min="7427" max="7427" width="11.1640625" style="2" customWidth="1"/>
    <col min="7428" max="7428" width="12.83203125" style="2" customWidth="1"/>
    <col min="7429" max="7429" width="8.83203125" style="2" customWidth="1"/>
    <col min="7430" max="7430" width="4.5" style="2" customWidth="1"/>
    <col min="7431" max="7433" width="8.83203125" style="2" customWidth="1"/>
    <col min="7434" max="7434" width="8" style="2" customWidth="1"/>
    <col min="7435" max="7435" width="7.5" style="2" customWidth="1"/>
    <col min="7436" max="7680" width="8.83203125" style="2" customWidth="1"/>
    <col min="7681" max="7681" width="4.1640625" style="2" customWidth="1"/>
    <col min="7682" max="7682" width="8.83203125" style="2" customWidth="1"/>
    <col min="7683" max="7683" width="11.1640625" style="2" customWidth="1"/>
    <col min="7684" max="7684" width="12.83203125" style="2" customWidth="1"/>
    <col min="7685" max="7685" width="8.83203125" style="2" customWidth="1"/>
    <col min="7686" max="7686" width="4.5" style="2" customWidth="1"/>
    <col min="7687" max="7689" width="8.83203125" style="2" customWidth="1"/>
    <col min="7690" max="7690" width="8" style="2" customWidth="1"/>
    <col min="7691" max="7691" width="7.5" style="2" customWidth="1"/>
    <col min="7692" max="7936" width="8.83203125" style="2" customWidth="1"/>
    <col min="7937" max="7937" width="4.1640625" style="2" customWidth="1"/>
    <col min="7938" max="7938" width="8.83203125" style="2" customWidth="1"/>
    <col min="7939" max="7939" width="11.1640625" style="2" customWidth="1"/>
    <col min="7940" max="7940" width="12.83203125" style="2" customWidth="1"/>
    <col min="7941" max="7941" width="8.83203125" style="2" customWidth="1"/>
    <col min="7942" max="7942" width="4.5" style="2" customWidth="1"/>
    <col min="7943" max="7945" width="8.83203125" style="2" customWidth="1"/>
    <col min="7946" max="7946" width="8" style="2" customWidth="1"/>
    <col min="7947" max="7947" width="7.5" style="2" customWidth="1"/>
    <col min="7948" max="8192" width="8.83203125" style="2" customWidth="1"/>
    <col min="8193" max="8193" width="4.1640625" style="2" customWidth="1"/>
    <col min="8194" max="8194" width="8.83203125" style="2" customWidth="1"/>
    <col min="8195" max="8195" width="11.1640625" style="2" customWidth="1"/>
    <col min="8196" max="8196" width="12.83203125" style="2" customWidth="1"/>
    <col min="8197" max="8197" width="8.83203125" style="2" customWidth="1"/>
    <col min="8198" max="8198" width="4.5" style="2" customWidth="1"/>
    <col min="8199" max="8201" width="8.83203125" style="2" customWidth="1"/>
    <col min="8202" max="8202" width="8" style="2" customWidth="1"/>
    <col min="8203" max="8203" width="7.5" style="2" customWidth="1"/>
    <col min="8204" max="8448" width="8.83203125" style="2" customWidth="1"/>
    <col min="8449" max="8449" width="4.1640625" style="2" customWidth="1"/>
    <col min="8450" max="8450" width="8.83203125" style="2" customWidth="1"/>
    <col min="8451" max="8451" width="11.1640625" style="2" customWidth="1"/>
    <col min="8452" max="8452" width="12.83203125" style="2" customWidth="1"/>
    <col min="8453" max="8453" width="8.83203125" style="2" customWidth="1"/>
    <col min="8454" max="8454" width="4.5" style="2" customWidth="1"/>
    <col min="8455" max="8457" width="8.83203125" style="2" customWidth="1"/>
    <col min="8458" max="8458" width="8" style="2" customWidth="1"/>
    <col min="8459" max="8459" width="7.5" style="2" customWidth="1"/>
    <col min="8460" max="8704" width="8.83203125" style="2" customWidth="1"/>
    <col min="8705" max="8705" width="4.1640625" style="2" customWidth="1"/>
    <col min="8706" max="8706" width="8.83203125" style="2" customWidth="1"/>
    <col min="8707" max="8707" width="11.1640625" style="2" customWidth="1"/>
    <col min="8708" max="8708" width="12.83203125" style="2" customWidth="1"/>
    <col min="8709" max="8709" width="8.83203125" style="2" customWidth="1"/>
    <col min="8710" max="8710" width="4.5" style="2" customWidth="1"/>
    <col min="8711" max="8713" width="8.83203125" style="2" customWidth="1"/>
    <col min="8714" max="8714" width="8" style="2" customWidth="1"/>
    <col min="8715" max="8715" width="7.5" style="2" customWidth="1"/>
    <col min="8716" max="8960" width="8.83203125" style="2" customWidth="1"/>
    <col min="8961" max="8961" width="4.1640625" style="2" customWidth="1"/>
    <col min="8962" max="8962" width="8.83203125" style="2" customWidth="1"/>
    <col min="8963" max="8963" width="11.1640625" style="2" customWidth="1"/>
    <col min="8964" max="8964" width="12.83203125" style="2" customWidth="1"/>
    <col min="8965" max="8965" width="8.83203125" style="2" customWidth="1"/>
    <col min="8966" max="8966" width="4.5" style="2" customWidth="1"/>
    <col min="8967" max="8969" width="8.83203125" style="2" customWidth="1"/>
    <col min="8970" max="8970" width="8" style="2" customWidth="1"/>
    <col min="8971" max="8971" width="7.5" style="2" customWidth="1"/>
    <col min="8972" max="9216" width="8.83203125" style="2" customWidth="1"/>
    <col min="9217" max="9217" width="4.1640625" style="2" customWidth="1"/>
    <col min="9218" max="9218" width="8.83203125" style="2" customWidth="1"/>
    <col min="9219" max="9219" width="11.1640625" style="2" customWidth="1"/>
    <col min="9220" max="9220" width="12.83203125" style="2" customWidth="1"/>
    <col min="9221" max="9221" width="8.83203125" style="2" customWidth="1"/>
    <col min="9222" max="9222" width="4.5" style="2" customWidth="1"/>
    <col min="9223" max="9225" width="8.83203125" style="2" customWidth="1"/>
    <col min="9226" max="9226" width="8" style="2" customWidth="1"/>
    <col min="9227" max="9227" width="7.5" style="2" customWidth="1"/>
    <col min="9228" max="9472" width="8.83203125" style="2" customWidth="1"/>
    <col min="9473" max="9473" width="4.1640625" style="2" customWidth="1"/>
    <col min="9474" max="9474" width="8.83203125" style="2" customWidth="1"/>
    <col min="9475" max="9475" width="11.1640625" style="2" customWidth="1"/>
    <col min="9476" max="9476" width="12.83203125" style="2" customWidth="1"/>
    <col min="9477" max="9477" width="8.83203125" style="2" customWidth="1"/>
    <col min="9478" max="9478" width="4.5" style="2" customWidth="1"/>
    <col min="9479" max="9481" width="8.83203125" style="2" customWidth="1"/>
    <col min="9482" max="9482" width="8" style="2" customWidth="1"/>
    <col min="9483" max="9483" width="7.5" style="2" customWidth="1"/>
    <col min="9484" max="9728" width="8.83203125" style="2" customWidth="1"/>
    <col min="9729" max="9729" width="4.1640625" style="2" customWidth="1"/>
    <col min="9730" max="9730" width="8.83203125" style="2" customWidth="1"/>
    <col min="9731" max="9731" width="11.1640625" style="2" customWidth="1"/>
    <col min="9732" max="9732" width="12.83203125" style="2" customWidth="1"/>
    <col min="9733" max="9733" width="8.83203125" style="2" customWidth="1"/>
    <col min="9734" max="9734" width="4.5" style="2" customWidth="1"/>
    <col min="9735" max="9737" width="8.83203125" style="2" customWidth="1"/>
    <col min="9738" max="9738" width="8" style="2" customWidth="1"/>
    <col min="9739" max="9739" width="7.5" style="2" customWidth="1"/>
    <col min="9740" max="9984" width="8.83203125" style="2" customWidth="1"/>
    <col min="9985" max="9985" width="4.1640625" style="2" customWidth="1"/>
    <col min="9986" max="9986" width="8.83203125" style="2" customWidth="1"/>
    <col min="9987" max="9987" width="11.1640625" style="2" customWidth="1"/>
    <col min="9988" max="9988" width="12.83203125" style="2" customWidth="1"/>
    <col min="9989" max="9989" width="8.83203125" style="2" customWidth="1"/>
    <col min="9990" max="9990" width="4.5" style="2" customWidth="1"/>
    <col min="9991" max="9993" width="8.83203125" style="2" customWidth="1"/>
    <col min="9994" max="9994" width="8" style="2" customWidth="1"/>
    <col min="9995" max="9995" width="7.5" style="2" customWidth="1"/>
    <col min="9996" max="10240" width="8.83203125" style="2" customWidth="1"/>
    <col min="10241" max="10241" width="4.1640625" style="2" customWidth="1"/>
    <col min="10242" max="10242" width="8.83203125" style="2" customWidth="1"/>
    <col min="10243" max="10243" width="11.1640625" style="2" customWidth="1"/>
    <col min="10244" max="10244" width="12.83203125" style="2" customWidth="1"/>
    <col min="10245" max="10245" width="8.83203125" style="2" customWidth="1"/>
    <col min="10246" max="10246" width="4.5" style="2" customWidth="1"/>
    <col min="10247" max="10249" width="8.83203125" style="2" customWidth="1"/>
    <col min="10250" max="10250" width="8" style="2" customWidth="1"/>
    <col min="10251" max="10251" width="7.5" style="2" customWidth="1"/>
    <col min="10252" max="10496" width="8.83203125" style="2" customWidth="1"/>
    <col min="10497" max="10497" width="4.1640625" style="2" customWidth="1"/>
    <col min="10498" max="10498" width="8.83203125" style="2" customWidth="1"/>
    <col min="10499" max="10499" width="11.1640625" style="2" customWidth="1"/>
    <col min="10500" max="10500" width="12.83203125" style="2" customWidth="1"/>
    <col min="10501" max="10501" width="8.83203125" style="2" customWidth="1"/>
    <col min="10502" max="10502" width="4.5" style="2" customWidth="1"/>
    <col min="10503" max="10505" width="8.83203125" style="2" customWidth="1"/>
    <col min="10506" max="10506" width="8" style="2" customWidth="1"/>
    <col min="10507" max="10507" width="7.5" style="2" customWidth="1"/>
    <col min="10508" max="10752" width="8.83203125" style="2" customWidth="1"/>
    <col min="10753" max="10753" width="4.1640625" style="2" customWidth="1"/>
    <col min="10754" max="10754" width="8.83203125" style="2" customWidth="1"/>
    <col min="10755" max="10755" width="11.1640625" style="2" customWidth="1"/>
    <col min="10756" max="10756" width="12.83203125" style="2" customWidth="1"/>
    <col min="10757" max="10757" width="8.83203125" style="2" customWidth="1"/>
    <col min="10758" max="10758" width="4.5" style="2" customWidth="1"/>
    <col min="10759" max="10761" width="8.83203125" style="2" customWidth="1"/>
    <col min="10762" max="10762" width="8" style="2" customWidth="1"/>
    <col min="10763" max="10763" width="7.5" style="2" customWidth="1"/>
    <col min="10764" max="11008" width="8.83203125" style="2" customWidth="1"/>
    <col min="11009" max="11009" width="4.1640625" style="2" customWidth="1"/>
    <col min="11010" max="11010" width="8.83203125" style="2" customWidth="1"/>
    <col min="11011" max="11011" width="11.1640625" style="2" customWidth="1"/>
    <col min="11012" max="11012" width="12.83203125" style="2" customWidth="1"/>
    <col min="11013" max="11013" width="8.83203125" style="2" customWidth="1"/>
    <col min="11014" max="11014" width="4.5" style="2" customWidth="1"/>
    <col min="11015" max="11017" width="8.83203125" style="2" customWidth="1"/>
    <col min="11018" max="11018" width="8" style="2" customWidth="1"/>
    <col min="11019" max="11019" width="7.5" style="2" customWidth="1"/>
    <col min="11020" max="11264" width="8.83203125" style="2" customWidth="1"/>
    <col min="11265" max="11265" width="4.1640625" style="2" customWidth="1"/>
    <col min="11266" max="11266" width="8.83203125" style="2" customWidth="1"/>
    <col min="11267" max="11267" width="11.1640625" style="2" customWidth="1"/>
    <col min="11268" max="11268" width="12.83203125" style="2" customWidth="1"/>
    <col min="11269" max="11269" width="8.83203125" style="2" customWidth="1"/>
    <col min="11270" max="11270" width="4.5" style="2" customWidth="1"/>
    <col min="11271" max="11273" width="8.83203125" style="2" customWidth="1"/>
    <col min="11274" max="11274" width="8" style="2" customWidth="1"/>
    <col min="11275" max="11275" width="7.5" style="2" customWidth="1"/>
    <col min="11276" max="11520" width="8.83203125" style="2" customWidth="1"/>
    <col min="11521" max="11521" width="4.1640625" style="2" customWidth="1"/>
    <col min="11522" max="11522" width="8.83203125" style="2" customWidth="1"/>
    <col min="11523" max="11523" width="11.1640625" style="2" customWidth="1"/>
    <col min="11524" max="11524" width="12.83203125" style="2" customWidth="1"/>
    <col min="11525" max="11525" width="8.83203125" style="2" customWidth="1"/>
    <col min="11526" max="11526" width="4.5" style="2" customWidth="1"/>
    <col min="11527" max="11529" width="8.83203125" style="2" customWidth="1"/>
    <col min="11530" max="11530" width="8" style="2" customWidth="1"/>
    <col min="11531" max="11531" width="7.5" style="2" customWidth="1"/>
    <col min="11532" max="11776" width="8.83203125" style="2" customWidth="1"/>
    <col min="11777" max="11777" width="4.1640625" style="2" customWidth="1"/>
    <col min="11778" max="11778" width="8.83203125" style="2" customWidth="1"/>
    <col min="11779" max="11779" width="11.1640625" style="2" customWidth="1"/>
    <col min="11780" max="11780" width="12.83203125" style="2" customWidth="1"/>
    <col min="11781" max="11781" width="8.83203125" style="2" customWidth="1"/>
    <col min="11782" max="11782" width="4.5" style="2" customWidth="1"/>
    <col min="11783" max="11785" width="8.83203125" style="2" customWidth="1"/>
    <col min="11786" max="11786" width="8" style="2" customWidth="1"/>
    <col min="11787" max="11787" width="7.5" style="2" customWidth="1"/>
    <col min="11788" max="12032" width="8.83203125" style="2" customWidth="1"/>
    <col min="12033" max="12033" width="4.1640625" style="2" customWidth="1"/>
    <col min="12034" max="12034" width="8.83203125" style="2" customWidth="1"/>
    <col min="12035" max="12035" width="11.1640625" style="2" customWidth="1"/>
    <col min="12036" max="12036" width="12.83203125" style="2" customWidth="1"/>
    <col min="12037" max="12037" width="8.83203125" style="2" customWidth="1"/>
    <col min="12038" max="12038" width="4.5" style="2" customWidth="1"/>
    <col min="12039" max="12041" width="8.83203125" style="2" customWidth="1"/>
    <col min="12042" max="12042" width="8" style="2" customWidth="1"/>
    <col min="12043" max="12043" width="7.5" style="2" customWidth="1"/>
    <col min="12044" max="12288" width="8.83203125" style="2" customWidth="1"/>
    <col min="12289" max="12289" width="4.1640625" style="2" customWidth="1"/>
    <col min="12290" max="12290" width="8.83203125" style="2" customWidth="1"/>
    <col min="12291" max="12291" width="11.1640625" style="2" customWidth="1"/>
    <col min="12292" max="12292" width="12.83203125" style="2" customWidth="1"/>
    <col min="12293" max="12293" width="8.83203125" style="2" customWidth="1"/>
    <col min="12294" max="12294" width="4.5" style="2" customWidth="1"/>
    <col min="12295" max="12297" width="8.83203125" style="2" customWidth="1"/>
    <col min="12298" max="12298" width="8" style="2" customWidth="1"/>
    <col min="12299" max="12299" width="7.5" style="2" customWidth="1"/>
    <col min="12300" max="12544" width="8.83203125" style="2" customWidth="1"/>
    <col min="12545" max="12545" width="4.1640625" style="2" customWidth="1"/>
    <col min="12546" max="12546" width="8.83203125" style="2" customWidth="1"/>
    <col min="12547" max="12547" width="11.1640625" style="2" customWidth="1"/>
    <col min="12548" max="12548" width="12.83203125" style="2" customWidth="1"/>
    <col min="12549" max="12549" width="8.83203125" style="2" customWidth="1"/>
    <col min="12550" max="12550" width="4.5" style="2" customWidth="1"/>
    <col min="12551" max="12553" width="8.83203125" style="2" customWidth="1"/>
    <col min="12554" max="12554" width="8" style="2" customWidth="1"/>
    <col min="12555" max="12555" width="7.5" style="2" customWidth="1"/>
    <col min="12556" max="12800" width="8.83203125" style="2" customWidth="1"/>
    <col min="12801" max="12801" width="4.1640625" style="2" customWidth="1"/>
    <col min="12802" max="12802" width="8.83203125" style="2" customWidth="1"/>
    <col min="12803" max="12803" width="11.1640625" style="2" customWidth="1"/>
    <col min="12804" max="12804" width="12.83203125" style="2" customWidth="1"/>
    <col min="12805" max="12805" width="8.83203125" style="2" customWidth="1"/>
    <col min="12806" max="12806" width="4.5" style="2" customWidth="1"/>
    <col min="12807" max="12809" width="8.83203125" style="2" customWidth="1"/>
    <col min="12810" max="12810" width="8" style="2" customWidth="1"/>
    <col min="12811" max="12811" width="7.5" style="2" customWidth="1"/>
    <col min="12812" max="13056" width="8.83203125" style="2" customWidth="1"/>
    <col min="13057" max="13057" width="4.1640625" style="2" customWidth="1"/>
    <col min="13058" max="13058" width="8.83203125" style="2" customWidth="1"/>
    <col min="13059" max="13059" width="11.1640625" style="2" customWidth="1"/>
    <col min="13060" max="13060" width="12.83203125" style="2" customWidth="1"/>
    <col min="13061" max="13061" width="8.83203125" style="2" customWidth="1"/>
    <col min="13062" max="13062" width="4.5" style="2" customWidth="1"/>
    <col min="13063" max="13065" width="8.83203125" style="2" customWidth="1"/>
    <col min="13066" max="13066" width="8" style="2" customWidth="1"/>
    <col min="13067" max="13067" width="7.5" style="2" customWidth="1"/>
    <col min="13068" max="13312" width="8.83203125" style="2" customWidth="1"/>
    <col min="13313" max="13313" width="4.1640625" style="2" customWidth="1"/>
    <col min="13314" max="13314" width="8.83203125" style="2" customWidth="1"/>
    <col min="13315" max="13315" width="11.1640625" style="2" customWidth="1"/>
    <col min="13316" max="13316" width="12.83203125" style="2" customWidth="1"/>
    <col min="13317" max="13317" width="8.83203125" style="2" customWidth="1"/>
    <col min="13318" max="13318" width="4.5" style="2" customWidth="1"/>
    <col min="13319" max="13321" width="8.83203125" style="2" customWidth="1"/>
    <col min="13322" max="13322" width="8" style="2" customWidth="1"/>
    <col min="13323" max="13323" width="7.5" style="2" customWidth="1"/>
    <col min="13324" max="13568" width="8.83203125" style="2" customWidth="1"/>
    <col min="13569" max="13569" width="4.1640625" style="2" customWidth="1"/>
    <col min="13570" max="13570" width="8.83203125" style="2" customWidth="1"/>
    <col min="13571" max="13571" width="11.1640625" style="2" customWidth="1"/>
    <col min="13572" max="13572" width="12.83203125" style="2" customWidth="1"/>
    <col min="13573" max="13573" width="8.83203125" style="2" customWidth="1"/>
    <col min="13574" max="13574" width="4.5" style="2" customWidth="1"/>
    <col min="13575" max="13577" width="8.83203125" style="2" customWidth="1"/>
    <col min="13578" max="13578" width="8" style="2" customWidth="1"/>
    <col min="13579" max="13579" width="7.5" style="2" customWidth="1"/>
    <col min="13580" max="13824" width="8.83203125" style="2" customWidth="1"/>
    <col min="13825" max="13825" width="4.1640625" style="2" customWidth="1"/>
    <col min="13826" max="13826" width="8.83203125" style="2" customWidth="1"/>
    <col min="13827" max="13827" width="11.1640625" style="2" customWidth="1"/>
    <col min="13828" max="13828" width="12.83203125" style="2" customWidth="1"/>
    <col min="13829" max="13829" width="8.83203125" style="2" customWidth="1"/>
    <col min="13830" max="13830" width="4.5" style="2" customWidth="1"/>
    <col min="13831" max="13833" width="8.83203125" style="2" customWidth="1"/>
    <col min="13834" max="13834" width="8" style="2" customWidth="1"/>
    <col min="13835" max="13835" width="7.5" style="2" customWidth="1"/>
    <col min="13836" max="14080" width="8.83203125" style="2" customWidth="1"/>
    <col min="14081" max="14081" width="4.1640625" style="2" customWidth="1"/>
    <col min="14082" max="14082" width="8.83203125" style="2" customWidth="1"/>
    <col min="14083" max="14083" width="11.1640625" style="2" customWidth="1"/>
    <col min="14084" max="14084" width="12.83203125" style="2" customWidth="1"/>
    <col min="14085" max="14085" width="8.83203125" style="2" customWidth="1"/>
    <col min="14086" max="14086" width="4.5" style="2" customWidth="1"/>
    <col min="14087" max="14089" width="8.83203125" style="2" customWidth="1"/>
    <col min="14090" max="14090" width="8" style="2" customWidth="1"/>
    <col min="14091" max="14091" width="7.5" style="2" customWidth="1"/>
    <col min="14092" max="14336" width="8.83203125" style="2" customWidth="1"/>
    <col min="14337" max="14337" width="4.1640625" style="2" customWidth="1"/>
    <col min="14338" max="14338" width="8.83203125" style="2" customWidth="1"/>
    <col min="14339" max="14339" width="11.1640625" style="2" customWidth="1"/>
    <col min="14340" max="14340" width="12.83203125" style="2" customWidth="1"/>
    <col min="14341" max="14341" width="8.83203125" style="2" customWidth="1"/>
    <col min="14342" max="14342" width="4.5" style="2" customWidth="1"/>
    <col min="14343" max="14345" width="8.83203125" style="2" customWidth="1"/>
    <col min="14346" max="14346" width="8" style="2" customWidth="1"/>
    <col min="14347" max="14347" width="7.5" style="2" customWidth="1"/>
    <col min="14348" max="14592" width="8.83203125" style="2" customWidth="1"/>
    <col min="14593" max="14593" width="4.1640625" style="2" customWidth="1"/>
    <col min="14594" max="14594" width="8.83203125" style="2" customWidth="1"/>
    <col min="14595" max="14595" width="11.1640625" style="2" customWidth="1"/>
    <col min="14596" max="14596" width="12.83203125" style="2" customWidth="1"/>
    <col min="14597" max="14597" width="8.83203125" style="2" customWidth="1"/>
    <col min="14598" max="14598" width="4.5" style="2" customWidth="1"/>
    <col min="14599" max="14601" width="8.83203125" style="2" customWidth="1"/>
    <col min="14602" max="14602" width="8" style="2" customWidth="1"/>
    <col min="14603" max="14603" width="7.5" style="2" customWidth="1"/>
    <col min="14604" max="14848" width="8.83203125" style="2" customWidth="1"/>
    <col min="14849" max="14849" width="4.1640625" style="2" customWidth="1"/>
    <col min="14850" max="14850" width="8.83203125" style="2" customWidth="1"/>
    <col min="14851" max="14851" width="11.1640625" style="2" customWidth="1"/>
    <col min="14852" max="14852" width="12.83203125" style="2" customWidth="1"/>
    <col min="14853" max="14853" width="8.83203125" style="2" customWidth="1"/>
    <col min="14854" max="14854" width="4.5" style="2" customWidth="1"/>
    <col min="14855" max="14857" width="8.83203125" style="2" customWidth="1"/>
    <col min="14858" max="14858" width="8" style="2" customWidth="1"/>
    <col min="14859" max="14859" width="7.5" style="2" customWidth="1"/>
    <col min="14860" max="15104" width="8.83203125" style="2" customWidth="1"/>
    <col min="15105" max="15105" width="4.1640625" style="2" customWidth="1"/>
    <col min="15106" max="15106" width="8.83203125" style="2" customWidth="1"/>
    <col min="15107" max="15107" width="11.1640625" style="2" customWidth="1"/>
    <col min="15108" max="15108" width="12.83203125" style="2" customWidth="1"/>
    <col min="15109" max="15109" width="8.83203125" style="2" customWidth="1"/>
    <col min="15110" max="15110" width="4.5" style="2" customWidth="1"/>
    <col min="15111" max="15113" width="8.83203125" style="2" customWidth="1"/>
    <col min="15114" max="15114" width="8" style="2" customWidth="1"/>
    <col min="15115" max="15115" width="7.5" style="2" customWidth="1"/>
    <col min="15116" max="15360" width="8.83203125" style="2" customWidth="1"/>
    <col min="15361" max="15361" width="4.1640625" style="2" customWidth="1"/>
    <col min="15362" max="15362" width="8.83203125" style="2" customWidth="1"/>
    <col min="15363" max="15363" width="11.1640625" style="2" customWidth="1"/>
    <col min="15364" max="15364" width="12.83203125" style="2" customWidth="1"/>
    <col min="15365" max="15365" width="8.83203125" style="2" customWidth="1"/>
    <col min="15366" max="15366" width="4.5" style="2" customWidth="1"/>
    <col min="15367" max="15369" width="8.83203125" style="2" customWidth="1"/>
    <col min="15370" max="15370" width="8" style="2" customWidth="1"/>
    <col min="15371" max="15371" width="7.5" style="2" customWidth="1"/>
    <col min="15372" max="15616" width="8.83203125" style="2" customWidth="1"/>
    <col min="15617" max="15617" width="4.1640625" style="2" customWidth="1"/>
    <col min="15618" max="15618" width="8.83203125" style="2" customWidth="1"/>
    <col min="15619" max="15619" width="11.1640625" style="2" customWidth="1"/>
    <col min="15620" max="15620" width="12.83203125" style="2" customWidth="1"/>
    <col min="15621" max="15621" width="8.83203125" style="2" customWidth="1"/>
    <col min="15622" max="15622" width="4.5" style="2" customWidth="1"/>
    <col min="15623" max="15625" width="8.83203125" style="2" customWidth="1"/>
    <col min="15626" max="15626" width="8" style="2" customWidth="1"/>
    <col min="15627" max="15627" width="7.5" style="2" customWidth="1"/>
    <col min="15628" max="15872" width="8.83203125" style="2" customWidth="1"/>
    <col min="15873" max="15873" width="4.1640625" style="2" customWidth="1"/>
    <col min="15874" max="15874" width="8.83203125" style="2" customWidth="1"/>
    <col min="15875" max="15875" width="11.1640625" style="2" customWidth="1"/>
    <col min="15876" max="15876" width="12.83203125" style="2" customWidth="1"/>
    <col min="15877" max="15877" width="8.83203125" style="2" customWidth="1"/>
    <col min="15878" max="15878" width="4.5" style="2" customWidth="1"/>
    <col min="15879" max="15881" width="8.83203125" style="2" customWidth="1"/>
    <col min="15882" max="15882" width="8" style="2" customWidth="1"/>
    <col min="15883" max="15883" width="7.5" style="2" customWidth="1"/>
    <col min="15884" max="16128" width="8.83203125" style="2" customWidth="1"/>
    <col min="16129" max="16129" width="4.1640625" style="2" customWidth="1"/>
    <col min="16130" max="16130" width="8.83203125" style="2" customWidth="1"/>
    <col min="16131" max="16131" width="11.1640625" style="2" customWidth="1"/>
    <col min="16132" max="16132" width="12.83203125" style="2" customWidth="1"/>
    <col min="16133" max="16133" width="8.83203125" style="2" customWidth="1"/>
    <col min="16134" max="16134" width="4.5" style="2" customWidth="1"/>
    <col min="16135" max="16137" width="8.83203125" style="2" customWidth="1"/>
    <col min="16138" max="16138" width="8" style="2" customWidth="1"/>
    <col min="16139" max="16139" width="7.5" style="2" customWidth="1"/>
    <col min="16140" max="16384" width="8.83203125" style="2" customWidth="1"/>
  </cols>
  <sheetData>
    <row r="1" spans="1:11" x14ac:dyDescent="0.15">
      <c r="A1" s="4"/>
      <c r="B1" s="258" t="s">
        <v>12</v>
      </c>
      <c r="C1" s="4"/>
      <c r="D1" s="4"/>
      <c r="E1" s="4"/>
      <c r="F1" s="4"/>
      <c r="G1" s="535" t="s">
        <v>13</v>
      </c>
      <c r="H1" s="535"/>
      <c r="I1" s="5" t="s">
        <v>81</v>
      </c>
      <c r="J1" s="213"/>
      <c r="K1" s="4"/>
    </row>
    <row r="2" spans="1:11" ht="12.75" customHeight="1" x14ac:dyDescent="0.15">
      <c r="A2" s="13"/>
      <c r="B2" s="259"/>
      <c r="C2" s="259"/>
      <c r="D2" s="259"/>
      <c r="E2" s="259"/>
      <c r="F2" s="259"/>
      <c r="G2" s="259"/>
      <c r="H2" s="259"/>
      <c r="I2" s="259"/>
      <c r="J2" s="259"/>
      <c r="K2" s="14"/>
    </row>
    <row r="3" spans="1:11" x14ac:dyDescent="0.15">
      <c r="A3" s="15"/>
      <c r="B3" s="4" t="s">
        <v>14</v>
      </c>
      <c r="C3" s="4"/>
      <c r="D3" s="4"/>
      <c r="E3" s="4"/>
      <c r="F3" s="4"/>
      <c r="G3" s="4"/>
      <c r="H3" s="4"/>
      <c r="I3" s="4"/>
      <c r="J3" s="4"/>
      <c r="K3" s="16"/>
    </row>
    <row r="4" spans="1:11" x14ac:dyDescent="0.15">
      <c r="A4" s="15"/>
      <c r="B4" s="7" t="s">
        <v>39</v>
      </c>
      <c r="C4" s="4"/>
      <c r="D4" s="4"/>
      <c r="E4" s="4"/>
      <c r="F4" s="4"/>
      <c r="G4" s="4"/>
      <c r="H4" s="4"/>
      <c r="I4" s="4"/>
      <c r="J4" s="4"/>
      <c r="K4" s="16"/>
    </row>
    <row r="5" spans="1:11" x14ac:dyDescent="0.15">
      <c r="A5" s="15"/>
      <c r="B5" s="258" t="s">
        <v>12</v>
      </c>
      <c r="C5" s="4"/>
      <c r="D5" s="4"/>
      <c r="E5" s="4"/>
      <c r="F5" s="4"/>
      <c r="G5" s="4"/>
      <c r="H5" s="4"/>
      <c r="I5" s="4"/>
      <c r="J5" s="4"/>
      <c r="K5" s="16"/>
    </row>
    <row r="6" spans="1:11" x14ac:dyDescent="0.15">
      <c r="A6" s="15"/>
      <c r="B6" s="258" t="s">
        <v>15</v>
      </c>
      <c r="C6" s="4"/>
      <c r="D6" s="4"/>
      <c r="E6" s="4"/>
      <c r="F6" s="13"/>
      <c r="G6" s="259"/>
      <c r="H6" s="259"/>
      <c r="I6" s="259"/>
      <c r="J6" s="14"/>
      <c r="K6" s="16"/>
    </row>
    <row r="7" spans="1:11" ht="14" x14ac:dyDescent="0.15">
      <c r="A7" s="15"/>
      <c r="B7" s="258" t="s">
        <v>60</v>
      </c>
      <c r="C7" s="4"/>
      <c r="D7" s="4"/>
      <c r="E7" s="4"/>
      <c r="F7" s="15"/>
      <c r="G7" s="260" t="s">
        <v>16</v>
      </c>
      <c r="H7" s="4"/>
      <c r="I7" s="4"/>
      <c r="J7" s="16"/>
      <c r="K7" s="16"/>
    </row>
    <row r="8" spans="1:11" ht="9.75" customHeight="1" x14ac:dyDescent="0.2">
      <c r="A8" s="15"/>
      <c r="B8" s="4"/>
      <c r="C8" s="4"/>
      <c r="D8" s="4"/>
      <c r="E8" s="4"/>
      <c r="F8" s="17"/>
      <c r="G8" s="4"/>
      <c r="H8" s="261"/>
      <c r="I8" s="261"/>
      <c r="J8" s="18"/>
      <c r="K8" s="16"/>
    </row>
    <row r="9" spans="1:11" ht="16" x14ac:dyDescent="0.2">
      <c r="A9" s="15"/>
      <c r="B9" s="258" t="s">
        <v>17</v>
      </c>
      <c r="C9" s="262">
        <v>44320604</v>
      </c>
      <c r="D9" s="4"/>
      <c r="E9" s="4"/>
      <c r="F9" s="17"/>
      <c r="G9" s="536">
        <f>IF(Objednávka_ZŠ!Z10&gt;0,Objednávka_ZŠ!Z10,Objednávka_ZŠ!H10)</f>
        <v>0</v>
      </c>
      <c r="H9" s="536"/>
      <c r="I9" s="536"/>
      <c r="J9" s="537"/>
      <c r="K9" s="16"/>
    </row>
    <row r="10" spans="1:11" ht="16" x14ac:dyDescent="0.2">
      <c r="A10" s="15"/>
      <c r="B10" s="258" t="s">
        <v>18</v>
      </c>
      <c r="C10" s="262">
        <v>1080171356</v>
      </c>
      <c r="D10" s="4"/>
      <c r="E10" s="4"/>
      <c r="F10" s="17"/>
      <c r="G10" s="536"/>
      <c r="H10" s="536"/>
      <c r="I10" s="536"/>
      <c r="J10" s="537"/>
      <c r="K10" s="16"/>
    </row>
    <row r="11" spans="1:11" ht="16" x14ac:dyDescent="0.2">
      <c r="A11" s="15"/>
      <c r="B11" s="4" t="s">
        <v>19</v>
      </c>
      <c r="C11" s="262"/>
      <c r="D11" s="4"/>
      <c r="E11" s="4"/>
      <c r="F11" s="17"/>
      <c r="G11" s="536">
        <f>IF(Objednávka_ZŠ!Z11&gt;0,Objednávka_ZŠ!Z11,Objednávka_ZŠ!H11)</f>
        <v>0</v>
      </c>
      <c r="H11" s="536"/>
      <c r="I11" s="536"/>
      <c r="J11" s="537"/>
      <c r="K11" s="16"/>
    </row>
    <row r="12" spans="1:11" ht="16" x14ac:dyDescent="0.2">
      <c r="A12" s="15"/>
      <c r="B12" s="258"/>
      <c r="C12" s="262"/>
      <c r="D12" s="4"/>
      <c r="E12" s="4"/>
      <c r="F12" s="17"/>
      <c r="G12" s="536">
        <f>IF(Objednávka_ZŠ!Z12&gt;0,Objednávka_ZŠ!Z12,Objednávka_ZŠ!H12)</f>
        <v>0</v>
      </c>
      <c r="H12" s="536"/>
      <c r="I12" s="536"/>
      <c r="J12" s="537"/>
      <c r="K12" s="16"/>
    </row>
    <row r="13" spans="1:11" ht="16" customHeight="1" x14ac:dyDescent="0.3">
      <c r="A13" s="15"/>
      <c r="B13" s="4" t="s">
        <v>20</v>
      </c>
      <c r="C13" s="4"/>
      <c r="D13" s="263">
        <f>D14</f>
        <v>0</v>
      </c>
      <c r="E13" s="4"/>
      <c r="F13" s="15"/>
      <c r="G13" s="533"/>
      <c r="H13" s="533"/>
      <c r="I13" s="533"/>
      <c r="J13" s="534"/>
      <c r="K13" s="16"/>
    </row>
    <row r="14" spans="1:11" ht="16" customHeight="1" x14ac:dyDescent="0.2">
      <c r="A14" s="15"/>
      <c r="B14" s="4" t="s">
        <v>21</v>
      </c>
      <c r="C14" s="4"/>
      <c r="D14" s="263"/>
      <c r="E14" s="4"/>
      <c r="F14" s="19"/>
      <c r="G14" s="299" t="s">
        <v>17</v>
      </c>
      <c r="H14" s="531" t="str">
        <f>IF(Objednávka_ZŠ!H13&gt;0,Objednávka_ZŠ!H13,"")</f>
        <v/>
      </c>
      <c r="I14" s="531"/>
      <c r="J14" s="532"/>
      <c r="K14" s="16"/>
    </row>
    <row r="15" spans="1:11" ht="16" customHeight="1" x14ac:dyDescent="0.15">
      <c r="A15" s="15"/>
      <c r="B15" s="4" t="s">
        <v>22</v>
      </c>
      <c r="C15" s="4"/>
      <c r="D15" s="264" t="s">
        <v>61</v>
      </c>
      <c r="E15" s="4"/>
      <c r="F15" s="4"/>
      <c r="G15" s="265"/>
      <c r="H15" s="4"/>
      <c r="I15" s="4"/>
      <c r="J15" s="4"/>
      <c r="K15" s="16"/>
    </row>
    <row r="16" spans="1:11" ht="16" customHeight="1" x14ac:dyDescent="0.15">
      <c r="A16" s="15"/>
      <c r="B16" s="4" t="s">
        <v>23</v>
      </c>
      <c r="C16" s="4"/>
      <c r="D16" s="266">
        <f>D14+14</f>
        <v>14</v>
      </c>
      <c r="E16" s="4"/>
      <c r="F16" s="4"/>
      <c r="G16" s="265"/>
      <c r="H16" s="4"/>
      <c r="I16" s="4"/>
      <c r="J16" s="4"/>
      <c r="K16" s="16"/>
    </row>
    <row r="17" spans="1:11" ht="16" customHeight="1" x14ac:dyDescent="0.15">
      <c r="A17" s="15"/>
      <c r="B17" s="4" t="s">
        <v>24</v>
      </c>
      <c r="C17" s="4"/>
      <c r="D17" s="267" t="s">
        <v>25</v>
      </c>
      <c r="E17" s="4"/>
      <c r="F17" s="4"/>
      <c r="G17" s="4"/>
      <c r="H17" s="4"/>
      <c r="I17" s="4"/>
      <c r="J17" s="4"/>
      <c r="K17" s="16"/>
    </row>
    <row r="18" spans="1:11" ht="16" customHeight="1" x14ac:dyDescent="0.15">
      <c r="A18" s="15"/>
      <c r="B18" s="4" t="s">
        <v>26</v>
      </c>
      <c r="C18" s="4"/>
      <c r="D18" s="266" t="s">
        <v>27</v>
      </c>
      <c r="E18" s="4"/>
      <c r="F18" s="4"/>
      <c r="G18" s="4"/>
      <c r="H18" s="4"/>
      <c r="I18" s="4"/>
      <c r="J18" s="4"/>
      <c r="K18" s="16"/>
    </row>
    <row r="19" spans="1:11" x14ac:dyDescent="0.15">
      <c r="A19" s="15"/>
      <c r="B19" s="4"/>
      <c r="C19" s="4"/>
      <c r="D19" s="4"/>
      <c r="E19" s="4"/>
      <c r="F19" s="4"/>
      <c r="G19" s="4"/>
      <c r="H19" s="4"/>
      <c r="I19" s="4"/>
      <c r="J19" s="4"/>
      <c r="K19" s="16"/>
    </row>
    <row r="20" spans="1:11" x14ac:dyDescent="0.15">
      <c r="A20" s="15"/>
      <c r="B20" s="4" t="s">
        <v>28</v>
      </c>
      <c r="C20" s="4"/>
      <c r="D20" s="4"/>
      <c r="E20" s="4"/>
      <c r="F20" s="4"/>
      <c r="G20" s="4"/>
      <c r="H20" s="4"/>
      <c r="I20" s="4"/>
      <c r="J20" s="4"/>
      <c r="K20" s="16"/>
    </row>
    <row r="21" spans="1:11" x14ac:dyDescent="0.15">
      <c r="A21" s="15"/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16"/>
    </row>
    <row r="22" spans="1:11" x14ac:dyDescent="0.15">
      <c r="A22" s="268"/>
      <c r="B22" s="6"/>
      <c r="C22" s="6"/>
      <c r="D22" s="6"/>
      <c r="E22" s="6"/>
      <c r="F22" s="6"/>
      <c r="G22" s="6"/>
      <c r="H22" s="6"/>
      <c r="I22" s="6"/>
      <c r="J22" s="6"/>
      <c r="K22" s="269"/>
    </row>
    <row r="23" spans="1:11" x14ac:dyDescent="0.15">
      <c r="A23" s="15"/>
      <c r="B23" s="258" t="s">
        <v>30</v>
      </c>
      <c r="C23" s="258"/>
      <c r="D23" s="258"/>
      <c r="E23" s="258" t="s">
        <v>31</v>
      </c>
      <c r="F23" s="258"/>
      <c r="G23" s="258" t="s">
        <v>32</v>
      </c>
      <c r="H23" s="258"/>
      <c r="I23" s="258" t="s">
        <v>33</v>
      </c>
      <c r="J23" s="258"/>
      <c r="K23" s="16"/>
    </row>
    <row r="24" spans="1:11" x14ac:dyDescent="0.15">
      <c r="A24" s="270"/>
      <c r="B24" s="8"/>
      <c r="C24" s="8"/>
      <c r="D24" s="8"/>
      <c r="E24" s="8"/>
      <c r="F24" s="8"/>
      <c r="G24" s="8"/>
      <c r="H24" s="8"/>
      <c r="I24" s="8"/>
      <c r="J24" s="8"/>
      <c r="K24" s="271"/>
    </row>
    <row r="25" spans="1:11" x14ac:dyDescent="0.15">
      <c r="A25" s="15"/>
      <c r="B25" s="4"/>
      <c r="C25" s="4"/>
      <c r="D25" s="4"/>
      <c r="E25" s="4"/>
      <c r="F25" s="4"/>
      <c r="G25" s="4"/>
      <c r="H25" s="4"/>
      <c r="I25" s="4"/>
      <c r="J25" s="4"/>
      <c r="K25" s="16"/>
    </row>
    <row r="26" spans="1:11" x14ac:dyDescent="0.15">
      <c r="A26" s="15"/>
      <c r="B26" s="4" t="s">
        <v>38</v>
      </c>
      <c r="C26" s="4"/>
      <c r="D26" s="4"/>
      <c r="E26" s="4"/>
      <c r="F26" s="4"/>
      <c r="G26" s="4"/>
      <c r="H26" s="4"/>
      <c r="I26" s="4"/>
      <c r="J26" s="4"/>
      <c r="K26" s="16"/>
    </row>
    <row r="27" spans="1:11" x14ac:dyDescent="0.15">
      <c r="A27" s="15"/>
      <c r="B27" s="4"/>
      <c r="C27" s="4"/>
      <c r="D27" s="4"/>
      <c r="E27" s="4"/>
      <c r="F27" s="4"/>
      <c r="G27" s="4"/>
      <c r="H27" s="4"/>
      <c r="I27" s="4"/>
      <c r="J27" s="4"/>
      <c r="K27" s="16"/>
    </row>
    <row r="28" spans="1:11" x14ac:dyDescent="0.15">
      <c r="A28" s="15"/>
      <c r="B28" s="4" t="s">
        <v>259</v>
      </c>
      <c r="C28" s="4"/>
      <c r="D28" s="4"/>
      <c r="E28" s="272" t="e">
        <f>'vyúčtovanie MŠ'!K11</f>
        <v>#REF!</v>
      </c>
      <c r="F28" s="4" t="s">
        <v>10</v>
      </c>
      <c r="G28" s="273" t="e">
        <f>'vyúčtovanie MŠ'!O11</f>
        <v>#REF!</v>
      </c>
      <c r="H28" s="4" t="s">
        <v>34</v>
      </c>
      <c r="I28" s="273" t="e">
        <f>E28*G28</f>
        <v>#REF!</v>
      </c>
      <c r="J28" s="4" t="s">
        <v>34</v>
      </c>
      <c r="K28" s="16"/>
    </row>
    <row r="29" spans="1:11" ht="6.75" customHeight="1" x14ac:dyDescent="0.15">
      <c r="A29" s="15"/>
      <c r="B29" s="4"/>
      <c r="C29" s="4"/>
      <c r="D29" s="4"/>
      <c r="E29" s="274"/>
      <c r="F29" s="274"/>
      <c r="G29" s="275"/>
      <c r="H29" s="274"/>
      <c r="I29" s="273"/>
      <c r="J29" s="4"/>
      <c r="K29" s="16"/>
    </row>
    <row r="30" spans="1:11" x14ac:dyDescent="0.15">
      <c r="A30" s="15"/>
      <c r="B30" s="4" t="s">
        <v>260</v>
      </c>
      <c r="C30" s="4"/>
      <c r="D30" s="4"/>
      <c r="E30" s="272" t="e">
        <f>'vyúčtovanie MŠ'!K13</f>
        <v>#REF!</v>
      </c>
      <c r="F30" s="4" t="s">
        <v>10</v>
      </c>
      <c r="G30" s="273" t="e">
        <f>'vyúčtovanie MŠ'!O13</f>
        <v>#REF!</v>
      </c>
      <c r="H30" s="4" t="s">
        <v>34</v>
      </c>
      <c r="I30" s="273" t="e">
        <f>E30*G30</f>
        <v>#REF!</v>
      </c>
      <c r="J30" s="4" t="s">
        <v>34</v>
      </c>
      <c r="K30" s="16"/>
    </row>
    <row r="31" spans="1:11" ht="6.75" customHeight="1" x14ac:dyDescent="0.15">
      <c r="A31" s="15"/>
      <c r="B31" s="4"/>
      <c r="C31" s="4"/>
      <c r="D31" s="4"/>
      <c r="E31" s="274"/>
      <c r="F31" s="274"/>
      <c r="G31" s="275"/>
      <c r="H31" s="274"/>
      <c r="I31" s="273"/>
      <c r="J31" s="4"/>
      <c r="K31" s="16"/>
    </row>
    <row r="32" spans="1:11" x14ac:dyDescent="0.15">
      <c r="A32" s="15"/>
      <c r="B32" s="4" t="s">
        <v>261</v>
      </c>
      <c r="C32" s="4"/>
      <c r="D32" s="4"/>
      <c r="E32" s="272">
        <f>'vyúčtovanie MŠ'!K15</f>
        <v>0</v>
      </c>
      <c r="F32" s="4" t="s">
        <v>10</v>
      </c>
      <c r="G32" s="273">
        <f>'vyúčtovanie MŠ'!O15</f>
        <v>0</v>
      </c>
      <c r="H32" s="4" t="s">
        <v>34</v>
      </c>
      <c r="I32" s="273">
        <f>E32*G32</f>
        <v>0</v>
      </c>
      <c r="J32" s="4" t="s">
        <v>34</v>
      </c>
      <c r="K32" s="16"/>
    </row>
    <row r="33" spans="1:11" ht="6.75" customHeight="1" x14ac:dyDescent="0.15">
      <c r="A33" s="15"/>
      <c r="B33" s="4"/>
      <c r="C33" s="4"/>
      <c r="D33" s="4"/>
      <c r="E33" s="276"/>
      <c r="F33" s="274"/>
      <c r="G33" s="275"/>
      <c r="H33" s="274"/>
      <c r="I33" s="273"/>
      <c r="J33" s="4"/>
      <c r="K33" s="16"/>
    </row>
    <row r="34" spans="1:11" x14ac:dyDescent="0.15">
      <c r="A34" s="15"/>
      <c r="B34" s="4" t="s">
        <v>262</v>
      </c>
      <c r="C34" s="4"/>
      <c r="D34" s="4"/>
      <c r="E34" s="272">
        <f>'vyúčtovanie MŠ'!K17</f>
        <v>0</v>
      </c>
      <c r="F34" s="4" t="s">
        <v>10</v>
      </c>
      <c r="G34" s="273">
        <f>'vyúčtovanie MŠ'!O17</f>
        <v>0</v>
      </c>
      <c r="H34" s="4" t="s">
        <v>34</v>
      </c>
      <c r="I34" s="273">
        <f>E34*G34</f>
        <v>0</v>
      </c>
      <c r="J34" s="4" t="s">
        <v>34</v>
      </c>
      <c r="K34" s="16"/>
    </row>
    <row r="35" spans="1:11" ht="6.75" customHeight="1" x14ac:dyDescent="0.15">
      <c r="A35" s="15"/>
      <c r="B35" s="4"/>
      <c r="C35" s="4"/>
      <c r="D35" s="4"/>
      <c r="E35" s="276"/>
      <c r="F35" s="274"/>
      <c r="G35" s="275"/>
      <c r="H35" s="274"/>
      <c r="I35" s="273"/>
      <c r="J35" s="4"/>
      <c r="K35" s="16"/>
    </row>
    <row r="36" spans="1:11" x14ac:dyDescent="0.15">
      <c r="A36" s="15"/>
      <c r="B36" s="4" t="s">
        <v>249</v>
      </c>
      <c r="C36" s="4"/>
      <c r="D36" s="4"/>
      <c r="E36" s="272">
        <f>'vyúčtovanie MŠ'!K21</f>
        <v>0</v>
      </c>
      <c r="F36" s="4" t="s">
        <v>10</v>
      </c>
      <c r="G36" s="273">
        <f>'vyúčtovanie MŠ'!O21</f>
        <v>0</v>
      </c>
      <c r="H36" s="4" t="s">
        <v>34</v>
      </c>
      <c r="I36" s="273">
        <f>E36*G36</f>
        <v>0</v>
      </c>
      <c r="J36" s="4" t="s">
        <v>34</v>
      </c>
      <c r="K36" s="16"/>
    </row>
    <row r="37" spans="1:11" ht="6.75" customHeight="1" x14ac:dyDescent="0.15">
      <c r="A37" s="15"/>
      <c r="B37" s="4"/>
      <c r="C37" s="4"/>
      <c r="D37" s="4"/>
      <c r="E37" s="274"/>
      <c r="F37" s="274"/>
      <c r="G37" s="275"/>
      <c r="H37" s="274"/>
      <c r="I37" s="273"/>
      <c r="J37" s="4"/>
      <c r="K37" s="16"/>
    </row>
    <row r="38" spans="1:11" x14ac:dyDescent="0.15">
      <c r="A38" s="15"/>
      <c r="B38" s="4" t="s">
        <v>251</v>
      </c>
      <c r="C38" s="4"/>
      <c r="D38" s="4"/>
      <c r="E38" s="272">
        <f>'vyúčtovanie MŠ'!K23</f>
        <v>0</v>
      </c>
      <c r="F38" s="4" t="s">
        <v>10</v>
      </c>
      <c r="G38" s="273">
        <f>'vyúčtovanie MŠ'!O23</f>
        <v>0</v>
      </c>
      <c r="H38" s="4" t="s">
        <v>34</v>
      </c>
      <c r="I38" s="273">
        <f>E38*G38</f>
        <v>0</v>
      </c>
      <c r="J38" s="4" t="s">
        <v>34</v>
      </c>
      <c r="K38" s="16"/>
    </row>
    <row r="39" spans="1:11" ht="6.75" customHeight="1" x14ac:dyDescent="0.15">
      <c r="A39" s="15"/>
      <c r="B39" s="4"/>
      <c r="C39" s="4"/>
      <c r="D39" s="4"/>
      <c r="E39" s="276"/>
      <c r="F39" s="274"/>
      <c r="G39" s="275"/>
      <c r="H39" s="274"/>
      <c r="I39" s="273"/>
      <c r="J39" s="4"/>
      <c r="K39" s="16"/>
    </row>
    <row r="40" spans="1:11" x14ac:dyDescent="0.15">
      <c r="A40" s="15"/>
      <c r="B40" s="4" t="s">
        <v>250</v>
      </c>
      <c r="C40" s="4"/>
      <c r="D40" s="4"/>
      <c r="E40" s="272">
        <f>'vyúčtovanie MŠ'!K25</f>
        <v>0</v>
      </c>
      <c r="F40" s="4" t="s">
        <v>10</v>
      </c>
      <c r="G40" s="273">
        <f>'vyúčtovanie MŠ'!O25</f>
        <v>0</v>
      </c>
      <c r="H40" s="4" t="s">
        <v>34</v>
      </c>
      <c r="I40" s="273">
        <f>E40*G40</f>
        <v>0</v>
      </c>
      <c r="J40" s="4" t="s">
        <v>34</v>
      </c>
      <c r="K40" s="16"/>
    </row>
    <row r="41" spans="1:11" ht="6.75" customHeight="1" x14ac:dyDescent="0.15">
      <c r="A41" s="15"/>
      <c r="B41" s="4"/>
      <c r="C41" s="4"/>
      <c r="D41" s="4"/>
      <c r="E41" s="276"/>
      <c r="F41" s="274"/>
      <c r="G41" s="275"/>
      <c r="H41" s="274"/>
      <c r="I41" s="273"/>
      <c r="J41" s="4"/>
      <c r="K41" s="16"/>
    </row>
    <row r="42" spans="1:11" x14ac:dyDescent="0.15">
      <c r="A42" s="15"/>
      <c r="B42" s="4" t="s">
        <v>263</v>
      </c>
      <c r="C42" s="4"/>
      <c r="D42" s="4"/>
      <c r="E42" s="272">
        <f>'vyúčtovanie MŠ'!K27</f>
        <v>0</v>
      </c>
      <c r="F42" s="4" t="s">
        <v>10</v>
      </c>
      <c r="G42" s="273">
        <f>'vyúčtovanie MŠ'!O27</f>
        <v>0</v>
      </c>
      <c r="H42" s="4" t="s">
        <v>34</v>
      </c>
      <c r="I42" s="273">
        <f>E42*G42</f>
        <v>0</v>
      </c>
      <c r="J42" s="4" t="s">
        <v>34</v>
      </c>
      <c r="K42" s="16"/>
    </row>
    <row r="43" spans="1:11" ht="6.75" customHeight="1" x14ac:dyDescent="0.15">
      <c r="A43" s="15"/>
      <c r="B43" s="4"/>
      <c r="C43" s="4"/>
      <c r="D43" s="4"/>
      <c r="E43" s="276"/>
      <c r="F43" s="274"/>
      <c r="G43" s="275"/>
      <c r="H43" s="274"/>
      <c r="I43" s="273"/>
      <c r="J43" s="4"/>
      <c r="K43" s="16"/>
    </row>
    <row r="44" spans="1:11" x14ac:dyDescent="0.15">
      <c r="A44" s="15"/>
      <c r="B44" s="4" t="s">
        <v>47</v>
      </c>
      <c r="C44" s="4"/>
      <c r="D44" s="4"/>
      <c r="E44" s="272">
        <f>'vyúčtovanie MŠ'!K29</f>
        <v>1</v>
      </c>
      <c r="F44" s="4" t="s">
        <v>10</v>
      </c>
      <c r="G44" s="273">
        <f>'vyúčtovanie MŠ'!O29</f>
        <v>0</v>
      </c>
      <c r="H44" s="4" t="s">
        <v>34</v>
      </c>
      <c r="I44" s="273">
        <f>E44*G44</f>
        <v>0</v>
      </c>
      <c r="J44" s="4" t="s">
        <v>34</v>
      </c>
      <c r="K44" s="16"/>
    </row>
    <row r="45" spans="1:11" x14ac:dyDescent="0.15">
      <c r="A45" s="15"/>
      <c r="B45" s="4"/>
      <c r="C45" s="4"/>
      <c r="D45" s="4"/>
      <c r="E45" s="276"/>
      <c r="F45" s="274"/>
      <c r="G45" s="275"/>
      <c r="H45" s="274"/>
      <c r="I45" s="273"/>
      <c r="J45" s="4"/>
      <c r="K45" s="16"/>
    </row>
    <row r="46" spans="1:11" x14ac:dyDescent="0.15">
      <c r="A46" s="15"/>
      <c r="B46" s="4"/>
      <c r="C46" s="4"/>
      <c r="D46" s="4"/>
      <c r="E46" s="274"/>
      <c r="F46" s="274"/>
      <c r="G46" s="274"/>
      <c r="H46" s="274"/>
      <c r="I46" s="274"/>
      <c r="J46" s="4"/>
      <c r="K46" s="16"/>
    </row>
    <row r="47" spans="1:11" x14ac:dyDescent="0.15">
      <c r="A47" s="15"/>
      <c r="B47" s="4" t="s">
        <v>35</v>
      </c>
      <c r="C47" s="4"/>
      <c r="D47" s="4"/>
      <c r="E47" s="274"/>
      <c r="F47" s="274"/>
      <c r="G47" s="274"/>
      <c r="H47" s="274"/>
      <c r="I47" s="274"/>
      <c r="J47" s="4"/>
      <c r="K47" s="16"/>
    </row>
    <row r="48" spans="1:11" x14ac:dyDescent="0.15">
      <c r="A48" s="15"/>
      <c r="B48" s="4"/>
      <c r="C48" s="4"/>
      <c r="D48" s="4"/>
      <c r="E48" s="274"/>
      <c r="F48" s="274"/>
      <c r="G48" s="274"/>
      <c r="H48" s="274"/>
      <c r="I48" s="274"/>
      <c r="J48" s="4"/>
      <c r="K48" s="16"/>
    </row>
    <row r="49" spans="1:43" x14ac:dyDescent="0.15">
      <c r="A49" s="15"/>
      <c r="B49" s="4"/>
      <c r="C49" s="4"/>
      <c r="D49" s="4"/>
      <c r="E49" s="274"/>
      <c r="F49" s="274"/>
      <c r="G49" s="274"/>
      <c r="H49" s="274"/>
      <c r="I49" s="274"/>
      <c r="J49" s="4"/>
      <c r="K49" s="16"/>
    </row>
    <row r="50" spans="1:43" ht="18" customHeight="1" x14ac:dyDescent="0.15">
      <c r="A50" s="15"/>
      <c r="B50" s="4"/>
      <c r="C50" s="4"/>
      <c r="D50" s="4"/>
      <c r="E50" s="274"/>
      <c r="F50" s="9" t="s">
        <v>36</v>
      </c>
      <c r="G50" s="10"/>
      <c r="H50" s="10"/>
      <c r="I50" s="11" t="e">
        <f>SUM(I28:I47)</f>
        <v>#REF!</v>
      </c>
      <c r="J50" s="12" t="s">
        <v>34</v>
      </c>
      <c r="K50" s="16"/>
    </row>
    <row r="51" spans="1:43" x14ac:dyDescent="0.15">
      <c r="A51" s="15"/>
      <c r="B51" s="4"/>
      <c r="C51" s="4"/>
      <c r="D51" s="4"/>
      <c r="E51" s="274"/>
      <c r="F51" s="4"/>
      <c r="G51" s="4"/>
      <c r="H51" s="4"/>
      <c r="I51" s="4"/>
      <c r="J51" s="4"/>
      <c r="K51" s="16"/>
    </row>
    <row r="52" spans="1:43" x14ac:dyDescent="0.15">
      <c r="A52" s="15"/>
      <c r="B52" s="4"/>
      <c r="C52" s="4"/>
      <c r="D52" s="4"/>
      <c r="E52" s="274"/>
      <c r="F52" s="4"/>
      <c r="G52" s="4"/>
      <c r="H52" s="4"/>
      <c r="I52" s="4"/>
      <c r="J52" s="4"/>
      <c r="K52" s="16"/>
    </row>
    <row r="53" spans="1:43" x14ac:dyDescent="0.15">
      <c r="A53" s="15"/>
      <c r="B53" s="4"/>
      <c r="C53" s="4"/>
      <c r="D53" s="4"/>
      <c r="E53" s="4"/>
      <c r="F53" s="4"/>
      <c r="G53" s="4"/>
      <c r="H53" s="4"/>
      <c r="I53" s="4"/>
      <c r="J53" s="4"/>
      <c r="K53" s="16"/>
    </row>
    <row r="54" spans="1:43" x14ac:dyDescent="0.15">
      <c r="A54" s="15"/>
      <c r="B54" s="4"/>
      <c r="C54" s="4"/>
      <c r="D54" s="4"/>
      <c r="E54" s="4"/>
      <c r="F54" s="4"/>
      <c r="G54" s="4"/>
      <c r="H54" s="4"/>
      <c r="I54" s="4"/>
      <c r="J54" s="4"/>
      <c r="K54" s="16"/>
    </row>
    <row r="55" spans="1:43" x14ac:dyDescent="0.15">
      <c r="A55" s="15"/>
      <c r="B55" s="4"/>
      <c r="C55" s="4"/>
      <c r="D55" s="4"/>
      <c r="E55" s="4"/>
      <c r="F55" s="4"/>
      <c r="G55" s="4"/>
      <c r="H55" s="4"/>
      <c r="I55" s="4"/>
      <c r="J55" s="4"/>
      <c r="K55" s="16"/>
    </row>
    <row r="56" spans="1:43" x14ac:dyDescent="0.15">
      <c r="A56" s="15"/>
      <c r="B56" s="4"/>
      <c r="C56" s="4"/>
      <c r="D56" s="4"/>
      <c r="E56" s="4"/>
      <c r="F56" s="4"/>
      <c r="G56" s="4"/>
      <c r="H56" s="4"/>
      <c r="I56" s="4"/>
      <c r="J56" s="4"/>
      <c r="K56" s="16"/>
    </row>
    <row r="57" spans="1:43" x14ac:dyDescent="0.15">
      <c r="A57" s="15"/>
      <c r="B57" s="4" t="s">
        <v>37</v>
      </c>
      <c r="C57" s="4"/>
      <c r="D57" s="4"/>
      <c r="E57" s="4"/>
      <c r="F57" s="277"/>
      <c r="G57" s="278"/>
      <c r="H57" s="279"/>
      <c r="I57" s="280"/>
      <c r="J57" s="4"/>
      <c r="K57" s="16"/>
    </row>
    <row r="58" spans="1:43" ht="16" customHeight="1" x14ac:dyDescent="0.15">
      <c r="A58" s="19"/>
      <c r="B58" s="3" t="s">
        <v>245</v>
      </c>
      <c r="C58" s="3"/>
      <c r="D58" s="3"/>
      <c r="E58" s="3"/>
      <c r="F58" s="3"/>
      <c r="G58" s="3"/>
      <c r="H58" s="3"/>
      <c r="I58" s="3"/>
      <c r="J58" s="3"/>
      <c r="K58" s="281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</sheetData>
  <sheetProtection selectLockedCells="1" selectUnlockedCells="1"/>
  <mergeCells count="7">
    <mergeCell ref="H14:J14"/>
    <mergeCell ref="G13:J13"/>
    <mergeCell ref="G1:H1"/>
    <mergeCell ref="G9:J9"/>
    <mergeCell ref="G10:J10"/>
    <mergeCell ref="G11:J11"/>
    <mergeCell ref="G12:J12"/>
  </mergeCells>
  <conditionalFormatting sqref="G9:G14">
    <cfRule type="cellIs" dxfId="1" priority="1" operator="equal">
      <formula>$W$1</formula>
    </cfRule>
  </conditionalFormatting>
  <conditionalFormatting sqref="H14">
    <cfRule type="cellIs" dxfId="0" priority="5" operator="equal">
      <formula>$W$1</formula>
    </cfRule>
  </conditionalFormatting>
  <hyperlinks>
    <hyperlink ref="B4" r:id="rId1" xr:uid="{00000000-0004-0000-0300-000000000000}"/>
  </hyperlinks>
  <pageMargins left="0.49027777777777776" right="0.52013888888888893" top="0.45" bottom="0.57013888888888886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Y74"/>
  <sheetViews>
    <sheetView zoomScale="90" zoomScaleNormal="90" workbookViewId="0">
      <selection activeCell="AA3" sqref="AA3:AB3"/>
    </sheetView>
  </sheetViews>
  <sheetFormatPr baseColWidth="10" defaultColWidth="8.83203125" defaultRowHeight="16" x14ac:dyDescent="0.2"/>
  <cols>
    <col min="1" max="1" width="1.83203125" style="214" customWidth="1"/>
    <col min="2" max="5" width="0.83203125" style="214" customWidth="1"/>
    <col min="6" max="6" width="0.1640625" style="214" customWidth="1"/>
    <col min="7" max="7" width="0.6640625" style="214" customWidth="1"/>
    <col min="8" max="8" width="14" style="214" customWidth="1"/>
    <col min="9" max="9" width="2.1640625" style="214" customWidth="1"/>
    <col min="10" max="10" width="4.5" style="214" customWidth="1"/>
    <col min="11" max="11" width="7.5" style="214" customWidth="1"/>
    <col min="12" max="12" width="5.5" style="214" customWidth="1"/>
    <col min="13" max="13" width="6.83203125" style="214" customWidth="1"/>
    <col min="14" max="14" width="3.1640625" style="214" customWidth="1"/>
    <col min="15" max="15" width="0.83203125" style="214" customWidth="1"/>
    <col min="16" max="16" width="0.1640625" style="214" customWidth="1"/>
    <col min="17" max="17" width="1.5" style="214" customWidth="1"/>
    <col min="18" max="18" width="1.6640625" style="214" customWidth="1"/>
    <col min="19" max="19" width="0.83203125" style="214" customWidth="1"/>
    <col min="20" max="20" width="3.1640625" style="214" customWidth="1"/>
    <col min="21" max="21" width="6.1640625" style="214" customWidth="1"/>
    <col min="22" max="22" width="2.1640625" style="214" customWidth="1"/>
    <col min="23" max="23" width="0.83203125" style="214" customWidth="1"/>
    <col min="24" max="24" width="0.1640625" style="214" customWidth="1"/>
    <col min="25" max="25" width="1.5" style="214" customWidth="1"/>
    <col min="26" max="26" width="1.6640625" style="214" customWidth="1"/>
    <col min="27" max="27" width="3.6640625" style="214" customWidth="1"/>
    <col min="28" max="28" width="0.83203125" style="214" customWidth="1"/>
    <col min="29" max="29" width="3.6640625" style="214" customWidth="1"/>
    <col min="30" max="30" width="0.83203125" style="214" customWidth="1"/>
    <col min="31" max="31" width="6.83203125" style="214" customWidth="1"/>
    <col min="32" max="32" width="1.6640625" style="214" customWidth="1"/>
    <col min="33" max="33" width="2.1640625" style="214" customWidth="1"/>
    <col min="34" max="35" width="0.83203125" style="214" customWidth="1"/>
    <col min="36" max="36" width="4.5" style="214" customWidth="1"/>
    <col min="37" max="37" width="1.6640625" style="214" customWidth="1"/>
    <col min="38" max="38" width="2.6640625" style="214" customWidth="1"/>
    <col min="39" max="39" width="0.83203125" style="214" customWidth="1"/>
    <col min="40" max="40" width="2.1640625" style="214" customWidth="1"/>
    <col min="41" max="41" width="1.6640625" style="214" customWidth="1"/>
    <col min="42" max="42" width="0.83203125" style="214" customWidth="1"/>
    <col min="43" max="43" width="4.5" style="214" customWidth="1"/>
    <col min="44" max="44" width="1.6640625" style="214" customWidth="1"/>
    <col min="45" max="45" width="2.1640625" style="214" customWidth="1"/>
    <col min="46" max="46" width="0.83203125" style="214" customWidth="1"/>
    <col min="47" max="47" width="3.1640625" style="214" customWidth="1"/>
    <col min="48" max="48" width="2.1640625" style="214" customWidth="1"/>
    <col min="49" max="50" width="0.83203125" style="214" customWidth="1"/>
    <col min="51" max="51" width="0.1640625" style="214" customWidth="1"/>
    <col min="52" max="52" width="0.6640625" style="214" customWidth="1"/>
    <col min="53" max="256" width="8.83203125" style="214"/>
    <col min="257" max="257" width="1.83203125" style="214" customWidth="1"/>
    <col min="258" max="261" width="0.83203125" style="214" customWidth="1"/>
    <col min="262" max="262" width="0.1640625" style="214" customWidth="1"/>
    <col min="263" max="263" width="0.6640625" style="214" customWidth="1"/>
    <col min="264" max="264" width="14" style="214" customWidth="1"/>
    <col min="265" max="265" width="2.1640625" style="214" customWidth="1"/>
    <col min="266" max="266" width="4.5" style="214" customWidth="1"/>
    <col min="267" max="267" width="7.5" style="214" customWidth="1"/>
    <col min="268" max="268" width="5.5" style="214" customWidth="1"/>
    <col min="269" max="269" width="6.83203125" style="214" customWidth="1"/>
    <col min="270" max="270" width="3.1640625" style="214" customWidth="1"/>
    <col min="271" max="271" width="0.83203125" style="214" customWidth="1"/>
    <col min="272" max="272" width="0.1640625" style="214" customWidth="1"/>
    <col min="273" max="273" width="1.5" style="214" customWidth="1"/>
    <col min="274" max="274" width="1.6640625" style="214" customWidth="1"/>
    <col min="275" max="275" width="0.83203125" style="214" customWidth="1"/>
    <col min="276" max="276" width="3.1640625" style="214" customWidth="1"/>
    <col min="277" max="277" width="6.1640625" style="214" customWidth="1"/>
    <col min="278" max="278" width="2.1640625" style="214" customWidth="1"/>
    <col min="279" max="279" width="0.83203125" style="214" customWidth="1"/>
    <col min="280" max="280" width="0.1640625" style="214" customWidth="1"/>
    <col min="281" max="281" width="1.5" style="214" customWidth="1"/>
    <col min="282" max="282" width="1.6640625" style="214" customWidth="1"/>
    <col min="283" max="283" width="3.6640625" style="214" customWidth="1"/>
    <col min="284" max="284" width="0.83203125" style="214" customWidth="1"/>
    <col min="285" max="285" width="3.6640625" style="214" customWidth="1"/>
    <col min="286" max="286" width="0.83203125" style="214" customWidth="1"/>
    <col min="287" max="287" width="6.83203125" style="214" customWidth="1"/>
    <col min="288" max="288" width="1.6640625" style="214" customWidth="1"/>
    <col min="289" max="289" width="2.1640625" style="214" customWidth="1"/>
    <col min="290" max="291" width="0.83203125" style="214" customWidth="1"/>
    <col min="292" max="292" width="4.5" style="214" customWidth="1"/>
    <col min="293" max="293" width="1.6640625" style="214" customWidth="1"/>
    <col min="294" max="294" width="2.6640625" style="214" customWidth="1"/>
    <col min="295" max="295" width="0.83203125" style="214" customWidth="1"/>
    <col min="296" max="296" width="2.1640625" style="214" customWidth="1"/>
    <col min="297" max="297" width="1.6640625" style="214" customWidth="1"/>
    <col min="298" max="298" width="0.83203125" style="214" customWidth="1"/>
    <col min="299" max="299" width="4.5" style="214" customWidth="1"/>
    <col min="300" max="300" width="1.6640625" style="214" customWidth="1"/>
    <col min="301" max="301" width="2.1640625" style="214" customWidth="1"/>
    <col min="302" max="302" width="0.83203125" style="214" customWidth="1"/>
    <col min="303" max="303" width="3.1640625" style="214" customWidth="1"/>
    <col min="304" max="304" width="2.1640625" style="214" customWidth="1"/>
    <col min="305" max="306" width="0.83203125" style="214" customWidth="1"/>
    <col min="307" max="307" width="0.1640625" style="214" customWidth="1"/>
    <col min="308" max="308" width="0.6640625" style="214" customWidth="1"/>
    <col min="309" max="512" width="8.83203125" style="214"/>
    <col min="513" max="513" width="1.83203125" style="214" customWidth="1"/>
    <col min="514" max="517" width="0.83203125" style="214" customWidth="1"/>
    <col min="518" max="518" width="0.1640625" style="214" customWidth="1"/>
    <col min="519" max="519" width="0.6640625" style="214" customWidth="1"/>
    <col min="520" max="520" width="14" style="214" customWidth="1"/>
    <col min="521" max="521" width="2.1640625" style="214" customWidth="1"/>
    <col min="522" max="522" width="4.5" style="214" customWidth="1"/>
    <col min="523" max="523" width="7.5" style="214" customWidth="1"/>
    <col min="524" max="524" width="5.5" style="214" customWidth="1"/>
    <col min="525" max="525" width="6.83203125" style="214" customWidth="1"/>
    <col min="526" max="526" width="3.1640625" style="214" customWidth="1"/>
    <col min="527" max="527" width="0.83203125" style="214" customWidth="1"/>
    <col min="528" max="528" width="0.1640625" style="214" customWidth="1"/>
    <col min="529" max="529" width="1.5" style="214" customWidth="1"/>
    <col min="530" max="530" width="1.6640625" style="214" customWidth="1"/>
    <col min="531" max="531" width="0.83203125" style="214" customWidth="1"/>
    <col min="532" max="532" width="3.1640625" style="214" customWidth="1"/>
    <col min="533" max="533" width="6.1640625" style="214" customWidth="1"/>
    <col min="534" max="534" width="2.1640625" style="214" customWidth="1"/>
    <col min="535" max="535" width="0.83203125" style="214" customWidth="1"/>
    <col min="536" max="536" width="0.1640625" style="214" customWidth="1"/>
    <col min="537" max="537" width="1.5" style="214" customWidth="1"/>
    <col min="538" max="538" width="1.6640625" style="214" customWidth="1"/>
    <col min="539" max="539" width="3.6640625" style="214" customWidth="1"/>
    <col min="540" max="540" width="0.83203125" style="214" customWidth="1"/>
    <col min="541" max="541" width="3.6640625" style="214" customWidth="1"/>
    <col min="542" max="542" width="0.83203125" style="214" customWidth="1"/>
    <col min="543" max="543" width="6.83203125" style="214" customWidth="1"/>
    <col min="544" max="544" width="1.6640625" style="214" customWidth="1"/>
    <col min="545" max="545" width="2.1640625" style="214" customWidth="1"/>
    <col min="546" max="547" width="0.83203125" style="214" customWidth="1"/>
    <col min="548" max="548" width="4.5" style="214" customWidth="1"/>
    <col min="549" max="549" width="1.6640625" style="214" customWidth="1"/>
    <col min="550" max="550" width="2.6640625" style="214" customWidth="1"/>
    <col min="551" max="551" width="0.83203125" style="214" customWidth="1"/>
    <col min="552" max="552" width="2.1640625" style="214" customWidth="1"/>
    <col min="553" max="553" width="1.6640625" style="214" customWidth="1"/>
    <col min="554" max="554" width="0.83203125" style="214" customWidth="1"/>
    <col min="555" max="555" width="4.5" style="214" customWidth="1"/>
    <col min="556" max="556" width="1.6640625" style="214" customWidth="1"/>
    <col min="557" max="557" width="2.1640625" style="214" customWidth="1"/>
    <col min="558" max="558" width="0.83203125" style="214" customWidth="1"/>
    <col min="559" max="559" width="3.1640625" style="214" customWidth="1"/>
    <col min="560" max="560" width="2.1640625" style="214" customWidth="1"/>
    <col min="561" max="562" width="0.83203125" style="214" customWidth="1"/>
    <col min="563" max="563" width="0.1640625" style="214" customWidth="1"/>
    <col min="564" max="564" width="0.6640625" style="214" customWidth="1"/>
    <col min="565" max="768" width="8.83203125" style="214"/>
    <col min="769" max="769" width="1.83203125" style="214" customWidth="1"/>
    <col min="770" max="773" width="0.83203125" style="214" customWidth="1"/>
    <col min="774" max="774" width="0.1640625" style="214" customWidth="1"/>
    <col min="775" max="775" width="0.6640625" style="214" customWidth="1"/>
    <col min="776" max="776" width="14" style="214" customWidth="1"/>
    <col min="777" max="777" width="2.1640625" style="214" customWidth="1"/>
    <col min="778" max="778" width="4.5" style="214" customWidth="1"/>
    <col min="779" max="779" width="7.5" style="214" customWidth="1"/>
    <col min="780" max="780" width="5.5" style="214" customWidth="1"/>
    <col min="781" max="781" width="6.83203125" style="214" customWidth="1"/>
    <col min="782" max="782" width="3.1640625" style="214" customWidth="1"/>
    <col min="783" max="783" width="0.83203125" style="214" customWidth="1"/>
    <col min="784" max="784" width="0.1640625" style="214" customWidth="1"/>
    <col min="785" max="785" width="1.5" style="214" customWidth="1"/>
    <col min="786" max="786" width="1.6640625" style="214" customWidth="1"/>
    <col min="787" max="787" width="0.83203125" style="214" customWidth="1"/>
    <col min="788" max="788" width="3.1640625" style="214" customWidth="1"/>
    <col min="789" max="789" width="6.1640625" style="214" customWidth="1"/>
    <col min="790" max="790" width="2.1640625" style="214" customWidth="1"/>
    <col min="791" max="791" width="0.83203125" style="214" customWidth="1"/>
    <col min="792" max="792" width="0.1640625" style="214" customWidth="1"/>
    <col min="793" max="793" width="1.5" style="214" customWidth="1"/>
    <col min="794" max="794" width="1.6640625" style="214" customWidth="1"/>
    <col min="795" max="795" width="3.6640625" style="214" customWidth="1"/>
    <col min="796" max="796" width="0.83203125" style="214" customWidth="1"/>
    <col min="797" max="797" width="3.6640625" style="214" customWidth="1"/>
    <col min="798" max="798" width="0.83203125" style="214" customWidth="1"/>
    <col min="799" max="799" width="6.83203125" style="214" customWidth="1"/>
    <col min="800" max="800" width="1.6640625" style="214" customWidth="1"/>
    <col min="801" max="801" width="2.1640625" style="214" customWidth="1"/>
    <col min="802" max="803" width="0.83203125" style="214" customWidth="1"/>
    <col min="804" max="804" width="4.5" style="214" customWidth="1"/>
    <col min="805" max="805" width="1.6640625" style="214" customWidth="1"/>
    <col min="806" max="806" width="2.6640625" style="214" customWidth="1"/>
    <col min="807" max="807" width="0.83203125" style="214" customWidth="1"/>
    <col min="808" max="808" width="2.1640625" style="214" customWidth="1"/>
    <col min="809" max="809" width="1.6640625" style="214" customWidth="1"/>
    <col min="810" max="810" width="0.83203125" style="214" customWidth="1"/>
    <col min="811" max="811" width="4.5" style="214" customWidth="1"/>
    <col min="812" max="812" width="1.6640625" style="214" customWidth="1"/>
    <col min="813" max="813" width="2.1640625" style="214" customWidth="1"/>
    <col min="814" max="814" width="0.83203125" style="214" customWidth="1"/>
    <col min="815" max="815" width="3.1640625" style="214" customWidth="1"/>
    <col min="816" max="816" width="2.1640625" style="214" customWidth="1"/>
    <col min="817" max="818" width="0.83203125" style="214" customWidth="1"/>
    <col min="819" max="819" width="0.1640625" style="214" customWidth="1"/>
    <col min="820" max="820" width="0.6640625" style="214" customWidth="1"/>
    <col min="821" max="1024" width="8.83203125" style="214"/>
    <col min="1025" max="1025" width="1.83203125" style="214" customWidth="1"/>
    <col min="1026" max="1029" width="0.83203125" style="214" customWidth="1"/>
    <col min="1030" max="1030" width="0.1640625" style="214" customWidth="1"/>
    <col min="1031" max="1031" width="0.6640625" style="214" customWidth="1"/>
    <col min="1032" max="1032" width="14" style="214" customWidth="1"/>
    <col min="1033" max="1033" width="2.1640625" style="214" customWidth="1"/>
    <col min="1034" max="1034" width="4.5" style="214" customWidth="1"/>
    <col min="1035" max="1035" width="7.5" style="214" customWidth="1"/>
    <col min="1036" max="1036" width="5.5" style="214" customWidth="1"/>
    <col min="1037" max="1037" width="6.83203125" style="214" customWidth="1"/>
    <col min="1038" max="1038" width="3.1640625" style="214" customWidth="1"/>
    <col min="1039" max="1039" width="0.83203125" style="214" customWidth="1"/>
    <col min="1040" max="1040" width="0.1640625" style="214" customWidth="1"/>
    <col min="1041" max="1041" width="1.5" style="214" customWidth="1"/>
    <col min="1042" max="1042" width="1.6640625" style="214" customWidth="1"/>
    <col min="1043" max="1043" width="0.83203125" style="214" customWidth="1"/>
    <col min="1044" max="1044" width="3.1640625" style="214" customWidth="1"/>
    <col min="1045" max="1045" width="6.1640625" style="214" customWidth="1"/>
    <col min="1046" max="1046" width="2.1640625" style="214" customWidth="1"/>
    <col min="1047" max="1047" width="0.83203125" style="214" customWidth="1"/>
    <col min="1048" max="1048" width="0.1640625" style="214" customWidth="1"/>
    <col min="1049" max="1049" width="1.5" style="214" customWidth="1"/>
    <col min="1050" max="1050" width="1.6640625" style="214" customWidth="1"/>
    <col min="1051" max="1051" width="3.6640625" style="214" customWidth="1"/>
    <col min="1052" max="1052" width="0.83203125" style="214" customWidth="1"/>
    <col min="1053" max="1053" width="3.6640625" style="214" customWidth="1"/>
    <col min="1054" max="1054" width="0.83203125" style="214" customWidth="1"/>
    <col min="1055" max="1055" width="6.83203125" style="214" customWidth="1"/>
    <col min="1056" max="1056" width="1.6640625" style="214" customWidth="1"/>
    <col min="1057" max="1057" width="2.1640625" style="214" customWidth="1"/>
    <col min="1058" max="1059" width="0.83203125" style="214" customWidth="1"/>
    <col min="1060" max="1060" width="4.5" style="214" customWidth="1"/>
    <col min="1061" max="1061" width="1.6640625" style="214" customWidth="1"/>
    <col min="1062" max="1062" width="2.6640625" style="214" customWidth="1"/>
    <col min="1063" max="1063" width="0.83203125" style="214" customWidth="1"/>
    <col min="1064" max="1064" width="2.1640625" style="214" customWidth="1"/>
    <col min="1065" max="1065" width="1.6640625" style="214" customWidth="1"/>
    <col min="1066" max="1066" width="0.83203125" style="214" customWidth="1"/>
    <col min="1067" max="1067" width="4.5" style="214" customWidth="1"/>
    <col min="1068" max="1068" width="1.6640625" style="214" customWidth="1"/>
    <col min="1069" max="1069" width="2.1640625" style="214" customWidth="1"/>
    <col min="1070" max="1070" width="0.83203125" style="214" customWidth="1"/>
    <col min="1071" max="1071" width="3.1640625" style="214" customWidth="1"/>
    <col min="1072" max="1072" width="2.1640625" style="214" customWidth="1"/>
    <col min="1073" max="1074" width="0.83203125" style="214" customWidth="1"/>
    <col min="1075" max="1075" width="0.1640625" style="214" customWidth="1"/>
    <col min="1076" max="1076" width="0.6640625" style="214" customWidth="1"/>
    <col min="1077" max="1280" width="8.83203125" style="214"/>
    <col min="1281" max="1281" width="1.83203125" style="214" customWidth="1"/>
    <col min="1282" max="1285" width="0.83203125" style="214" customWidth="1"/>
    <col min="1286" max="1286" width="0.1640625" style="214" customWidth="1"/>
    <col min="1287" max="1287" width="0.6640625" style="214" customWidth="1"/>
    <col min="1288" max="1288" width="14" style="214" customWidth="1"/>
    <col min="1289" max="1289" width="2.1640625" style="214" customWidth="1"/>
    <col min="1290" max="1290" width="4.5" style="214" customWidth="1"/>
    <col min="1291" max="1291" width="7.5" style="214" customWidth="1"/>
    <col min="1292" max="1292" width="5.5" style="214" customWidth="1"/>
    <col min="1293" max="1293" width="6.83203125" style="214" customWidth="1"/>
    <col min="1294" max="1294" width="3.1640625" style="214" customWidth="1"/>
    <col min="1295" max="1295" width="0.83203125" style="214" customWidth="1"/>
    <col min="1296" max="1296" width="0.1640625" style="214" customWidth="1"/>
    <col min="1297" max="1297" width="1.5" style="214" customWidth="1"/>
    <col min="1298" max="1298" width="1.6640625" style="214" customWidth="1"/>
    <col min="1299" max="1299" width="0.83203125" style="214" customWidth="1"/>
    <col min="1300" max="1300" width="3.1640625" style="214" customWidth="1"/>
    <col min="1301" max="1301" width="6.1640625" style="214" customWidth="1"/>
    <col min="1302" max="1302" width="2.1640625" style="214" customWidth="1"/>
    <col min="1303" max="1303" width="0.83203125" style="214" customWidth="1"/>
    <col min="1304" max="1304" width="0.1640625" style="214" customWidth="1"/>
    <col min="1305" max="1305" width="1.5" style="214" customWidth="1"/>
    <col min="1306" max="1306" width="1.6640625" style="214" customWidth="1"/>
    <col min="1307" max="1307" width="3.6640625" style="214" customWidth="1"/>
    <col min="1308" max="1308" width="0.83203125" style="214" customWidth="1"/>
    <col min="1309" max="1309" width="3.6640625" style="214" customWidth="1"/>
    <col min="1310" max="1310" width="0.83203125" style="214" customWidth="1"/>
    <col min="1311" max="1311" width="6.83203125" style="214" customWidth="1"/>
    <col min="1312" max="1312" width="1.6640625" style="214" customWidth="1"/>
    <col min="1313" max="1313" width="2.1640625" style="214" customWidth="1"/>
    <col min="1314" max="1315" width="0.83203125" style="214" customWidth="1"/>
    <col min="1316" max="1316" width="4.5" style="214" customWidth="1"/>
    <col min="1317" max="1317" width="1.6640625" style="214" customWidth="1"/>
    <col min="1318" max="1318" width="2.6640625" style="214" customWidth="1"/>
    <col min="1319" max="1319" width="0.83203125" style="214" customWidth="1"/>
    <col min="1320" max="1320" width="2.1640625" style="214" customWidth="1"/>
    <col min="1321" max="1321" width="1.6640625" style="214" customWidth="1"/>
    <col min="1322" max="1322" width="0.83203125" style="214" customWidth="1"/>
    <col min="1323" max="1323" width="4.5" style="214" customWidth="1"/>
    <col min="1324" max="1324" width="1.6640625" style="214" customWidth="1"/>
    <col min="1325" max="1325" width="2.1640625" style="214" customWidth="1"/>
    <col min="1326" max="1326" width="0.83203125" style="214" customWidth="1"/>
    <col min="1327" max="1327" width="3.1640625" style="214" customWidth="1"/>
    <col min="1328" max="1328" width="2.1640625" style="214" customWidth="1"/>
    <col min="1329" max="1330" width="0.83203125" style="214" customWidth="1"/>
    <col min="1331" max="1331" width="0.1640625" style="214" customWidth="1"/>
    <col min="1332" max="1332" width="0.6640625" style="214" customWidth="1"/>
    <col min="1333" max="1536" width="8.83203125" style="214"/>
    <col min="1537" max="1537" width="1.83203125" style="214" customWidth="1"/>
    <col min="1538" max="1541" width="0.83203125" style="214" customWidth="1"/>
    <col min="1542" max="1542" width="0.1640625" style="214" customWidth="1"/>
    <col min="1543" max="1543" width="0.6640625" style="214" customWidth="1"/>
    <col min="1544" max="1544" width="14" style="214" customWidth="1"/>
    <col min="1545" max="1545" width="2.1640625" style="214" customWidth="1"/>
    <col min="1546" max="1546" width="4.5" style="214" customWidth="1"/>
    <col min="1547" max="1547" width="7.5" style="214" customWidth="1"/>
    <col min="1548" max="1548" width="5.5" style="214" customWidth="1"/>
    <col min="1549" max="1549" width="6.83203125" style="214" customWidth="1"/>
    <col min="1550" max="1550" width="3.1640625" style="214" customWidth="1"/>
    <col min="1551" max="1551" width="0.83203125" style="214" customWidth="1"/>
    <col min="1552" max="1552" width="0.1640625" style="214" customWidth="1"/>
    <col min="1553" max="1553" width="1.5" style="214" customWidth="1"/>
    <col min="1554" max="1554" width="1.6640625" style="214" customWidth="1"/>
    <col min="1555" max="1555" width="0.83203125" style="214" customWidth="1"/>
    <col min="1556" max="1556" width="3.1640625" style="214" customWidth="1"/>
    <col min="1557" max="1557" width="6.1640625" style="214" customWidth="1"/>
    <col min="1558" max="1558" width="2.1640625" style="214" customWidth="1"/>
    <col min="1559" max="1559" width="0.83203125" style="214" customWidth="1"/>
    <col min="1560" max="1560" width="0.1640625" style="214" customWidth="1"/>
    <col min="1561" max="1561" width="1.5" style="214" customWidth="1"/>
    <col min="1562" max="1562" width="1.6640625" style="214" customWidth="1"/>
    <col min="1563" max="1563" width="3.6640625" style="214" customWidth="1"/>
    <col min="1564" max="1564" width="0.83203125" style="214" customWidth="1"/>
    <col min="1565" max="1565" width="3.6640625" style="214" customWidth="1"/>
    <col min="1566" max="1566" width="0.83203125" style="214" customWidth="1"/>
    <col min="1567" max="1567" width="6.83203125" style="214" customWidth="1"/>
    <col min="1568" max="1568" width="1.6640625" style="214" customWidth="1"/>
    <col min="1569" max="1569" width="2.1640625" style="214" customWidth="1"/>
    <col min="1570" max="1571" width="0.83203125" style="214" customWidth="1"/>
    <col min="1572" max="1572" width="4.5" style="214" customWidth="1"/>
    <col min="1573" max="1573" width="1.6640625" style="214" customWidth="1"/>
    <col min="1574" max="1574" width="2.6640625" style="214" customWidth="1"/>
    <col min="1575" max="1575" width="0.83203125" style="214" customWidth="1"/>
    <col min="1576" max="1576" width="2.1640625" style="214" customWidth="1"/>
    <col min="1577" max="1577" width="1.6640625" style="214" customWidth="1"/>
    <col min="1578" max="1578" width="0.83203125" style="214" customWidth="1"/>
    <col min="1579" max="1579" width="4.5" style="214" customWidth="1"/>
    <col min="1580" max="1580" width="1.6640625" style="214" customWidth="1"/>
    <col min="1581" max="1581" width="2.1640625" style="214" customWidth="1"/>
    <col min="1582" max="1582" width="0.83203125" style="214" customWidth="1"/>
    <col min="1583" max="1583" width="3.1640625" style="214" customWidth="1"/>
    <col min="1584" max="1584" width="2.1640625" style="214" customWidth="1"/>
    <col min="1585" max="1586" width="0.83203125" style="214" customWidth="1"/>
    <col min="1587" max="1587" width="0.1640625" style="214" customWidth="1"/>
    <col min="1588" max="1588" width="0.6640625" style="214" customWidth="1"/>
    <col min="1589" max="1792" width="8.83203125" style="214"/>
    <col min="1793" max="1793" width="1.83203125" style="214" customWidth="1"/>
    <col min="1794" max="1797" width="0.83203125" style="214" customWidth="1"/>
    <col min="1798" max="1798" width="0.1640625" style="214" customWidth="1"/>
    <col min="1799" max="1799" width="0.6640625" style="214" customWidth="1"/>
    <col min="1800" max="1800" width="14" style="214" customWidth="1"/>
    <col min="1801" max="1801" width="2.1640625" style="214" customWidth="1"/>
    <col min="1802" max="1802" width="4.5" style="214" customWidth="1"/>
    <col min="1803" max="1803" width="7.5" style="214" customWidth="1"/>
    <col min="1804" max="1804" width="5.5" style="214" customWidth="1"/>
    <col min="1805" max="1805" width="6.83203125" style="214" customWidth="1"/>
    <col min="1806" max="1806" width="3.1640625" style="214" customWidth="1"/>
    <col min="1807" max="1807" width="0.83203125" style="214" customWidth="1"/>
    <col min="1808" max="1808" width="0.1640625" style="214" customWidth="1"/>
    <col min="1809" max="1809" width="1.5" style="214" customWidth="1"/>
    <col min="1810" max="1810" width="1.6640625" style="214" customWidth="1"/>
    <col min="1811" max="1811" width="0.83203125" style="214" customWidth="1"/>
    <col min="1812" max="1812" width="3.1640625" style="214" customWidth="1"/>
    <col min="1813" max="1813" width="6.1640625" style="214" customWidth="1"/>
    <col min="1814" max="1814" width="2.1640625" style="214" customWidth="1"/>
    <col min="1815" max="1815" width="0.83203125" style="214" customWidth="1"/>
    <col min="1816" max="1816" width="0.1640625" style="214" customWidth="1"/>
    <col min="1817" max="1817" width="1.5" style="214" customWidth="1"/>
    <col min="1818" max="1818" width="1.6640625" style="214" customWidth="1"/>
    <col min="1819" max="1819" width="3.6640625" style="214" customWidth="1"/>
    <col min="1820" max="1820" width="0.83203125" style="214" customWidth="1"/>
    <col min="1821" max="1821" width="3.6640625" style="214" customWidth="1"/>
    <col min="1822" max="1822" width="0.83203125" style="214" customWidth="1"/>
    <col min="1823" max="1823" width="6.83203125" style="214" customWidth="1"/>
    <col min="1824" max="1824" width="1.6640625" style="214" customWidth="1"/>
    <col min="1825" max="1825" width="2.1640625" style="214" customWidth="1"/>
    <col min="1826" max="1827" width="0.83203125" style="214" customWidth="1"/>
    <col min="1828" max="1828" width="4.5" style="214" customWidth="1"/>
    <col min="1829" max="1829" width="1.6640625" style="214" customWidth="1"/>
    <col min="1830" max="1830" width="2.6640625" style="214" customWidth="1"/>
    <col min="1831" max="1831" width="0.83203125" style="214" customWidth="1"/>
    <col min="1832" max="1832" width="2.1640625" style="214" customWidth="1"/>
    <col min="1833" max="1833" width="1.6640625" style="214" customWidth="1"/>
    <col min="1834" max="1834" width="0.83203125" style="214" customWidth="1"/>
    <col min="1835" max="1835" width="4.5" style="214" customWidth="1"/>
    <col min="1836" max="1836" width="1.6640625" style="214" customWidth="1"/>
    <col min="1837" max="1837" width="2.1640625" style="214" customWidth="1"/>
    <col min="1838" max="1838" width="0.83203125" style="214" customWidth="1"/>
    <col min="1839" max="1839" width="3.1640625" style="214" customWidth="1"/>
    <col min="1840" max="1840" width="2.1640625" style="214" customWidth="1"/>
    <col min="1841" max="1842" width="0.83203125" style="214" customWidth="1"/>
    <col min="1843" max="1843" width="0.1640625" style="214" customWidth="1"/>
    <col min="1844" max="1844" width="0.6640625" style="214" customWidth="1"/>
    <col min="1845" max="2048" width="8.83203125" style="214"/>
    <col min="2049" max="2049" width="1.83203125" style="214" customWidth="1"/>
    <col min="2050" max="2053" width="0.83203125" style="214" customWidth="1"/>
    <col min="2054" max="2054" width="0.1640625" style="214" customWidth="1"/>
    <col min="2055" max="2055" width="0.6640625" style="214" customWidth="1"/>
    <col min="2056" max="2056" width="14" style="214" customWidth="1"/>
    <col min="2057" max="2057" width="2.1640625" style="214" customWidth="1"/>
    <col min="2058" max="2058" width="4.5" style="214" customWidth="1"/>
    <col min="2059" max="2059" width="7.5" style="214" customWidth="1"/>
    <col min="2060" max="2060" width="5.5" style="214" customWidth="1"/>
    <col min="2061" max="2061" width="6.83203125" style="214" customWidth="1"/>
    <col min="2062" max="2062" width="3.1640625" style="214" customWidth="1"/>
    <col min="2063" max="2063" width="0.83203125" style="214" customWidth="1"/>
    <col min="2064" max="2064" width="0.1640625" style="214" customWidth="1"/>
    <col min="2065" max="2065" width="1.5" style="214" customWidth="1"/>
    <col min="2066" max="2066" width="1.6640625" style="214" customWidth="1"/>
    <col min="2067" max="2067" width="0.83203125" style="214" customWidth="1"/>
    <col min="2068" max="2068" width="3.1640625" style="214" customWidth="1"/>
    <col min="2069" max="2069" width="6.1640625" style="214" customWidth="1"/>
    <col min="2070" max="2070" width="2.1640625" style="214" customWidth="1"/>
    <col min="2071" max="2071" width="0.83203125" style="214" customWidth="1"/>
    <col min="2072" max="2072" width="0.1640625" style="214" customWidth="1"/>
    <col min="2073" max="2073" width="1.5" style="214" customWidth="1"/>
    <col min="2074" max="2074" width="1.6640625" style="214" customWidth="1"/>
    <col min="2075" max="2075" width="3.6640625" style="214" customWidth="1"/>
    <col min="2076" max="2076" width="0.83203125" style="214" customWidth="1"/>
    <col min="2077" max="2077" width="3.6640625" style="214" customWidth="1"/>
    <col min="2078" max="2078" width="0.83203125" style="214" customWidth="1"/>
    <col min="2079" max="2079" width="6.83203125" style="214" customWidth="1"/>
    <col min="2080" max="2080" width="1.6640625" style="214" customWidth="1"/>
    <col min="2081" max="2081" width="2.1640625" style="214" customWidth="1"/>
    <col min="2082" max="2083" width="0.83203125" style="214" customWidth="1"/>
    <col min="2084" max="2084" width="4.5" style="214" customWidth="1"/>
    <col min="2085" max="2085" width="1.6640625" style="214" customWidth="1"/>
    <col min="2086" max="2086" width="2.6640625" style="214" customWidth="1"/>
    <col min="2087" max="2087" width="0.83203125" style="214" customWidth="1"/>
    <col min="2088" max="2088" width="2.1640625" style="214" customWidth="1"/>
    <col min="2089" max="2089" width="1.6640625" style="214" customWidth="1"/>
    <col min="2090" max="2090" width="0.83203125" style="214" customWidth="1"/>
    <col min="2091" max="2091" width="4.5" style="214" customWidth="1"/>
    <col min="2092" max="2092" width="1.6640625" style="214" customWidth="1"/>
    <col min="2093" max="2093" width="2.1640625" style="214" customWidth="1"/>
    <col min="2094" max="2094" width="0.83203125" style="214" customWidth="1"/>
    <col min="2095" max="2095" width="3.1640625" style="214" customWidth="1"/>
    <col min="2096" max="2096" width="2.1640625" style="214" customWidth="1"/>
    <col min="2097" max="2098" width="0.83203125" style="214" customWidth="1"/>
    <col min="2099" max="2099" width="0.1640625" style="214" customWidth="1"/>
    <col min="2100" max="2100" width="0.6640625" style="214" customWidth="1"/>
    <col min="2101" max="2304" width="8.83203125" style="214"/>
    <col min="2305" max="2305" width="1.83203125" style="214" customWidth="1"/>
    <col min="2306" max="2309" width="0.83203125" style="214" customWidth="1"/>
    <col min="2310" max="2310" width="0.1640625" style="214" customWidth="1"/>
    <col min="2311" max="2311" width="0.6640625" style="214" customWidth="1"/>
    <col min="2312" max="2312" width="14" style="214" customWidth="1"/>
    <col min="2313" max="2313" width="2.1640625" style="214" customWidth="1"/>
    <col min="2314" max="2314" width="4.5" style="214" customWidth="1"/>
    <col min="2315" max="2315" width="7.5" style="214" customWidth="1"/>
    <col min="2316" max="2316" width="5.5" style="214" customWidth="1"/>
    <col min="2317" max="2317" width="6.83203125" style="214" customWidth="1"/>
    <col min="2318" max="2318" width="3.1640625" style="214" customWidth="1"/>
    <col min="2319" max="2319" width="0.83203125" style="214" customWidth="1"/>
    <col min="2320" max="2320" width="0.1640625" style="214" customWidth="1"/>
    <col min="2321" max="2321" width="1.5" style="214" customWidth="1"/>
    <col min="2322" max="2322" width="1.6640625" style="214" customWidth="1"/>
    <col min="2323" max="2323" width="0.83203125" style="214" customWidth="1"/>
    <col min="2324" max="2324" width="3.1640625" style="214" customWidth="1"/>
    <col min="2325" max="2325" width="6.1640625" style="214" customWidth="1"/>
    <col min="2326" max="2326" width="2.1640625" style="214" customWidth="1"/>
    <col min="2327" max="2327" width="0.83203125" style="214" customWidth="1"/>
    <col min="2328" max="2328" width="0.1640625" style="214" customWidth="1"/>
    <col min="2329" max="2329" width="1.5" style="214" customWidth="1"/>
    <col min="2330" max="2330" width="1.6640625" style="214" customWidth="1"/>
    <col min="2331" max="2331" width="3.6640625" style="214" customWidth="1"/>
    <col min="2332" max="2332" width="0.83203125" style="214" customWidth="1"/>
    <col min="2333" max="2333" width="3.6640625" style="214" customWidth="1"/>
    <col min="2334" max="2334" width="0.83203125" style="214" customWidth="1"/>
    <col min="2335" max="2335" width="6.83203125" style="214" customWidth="1"/>
    <col min="2336" max="2336" width="1.6640625" style="214" customWidth="1"/>
    <col min="2337" max="2337" width="2.1640625" style="214" customWidth="1"/>
    <col min="2338" max="2339" width="0.83203125" style="214" customWidth="1"/>
    <col min="2340" max="2340" width="4.5" style="214" customWidth="1"/>
    <col min="2341" max="2341" width="1.6640625" style="214" customWidth="1"/>
    <col min="2342" max="2342" width="2.6640625" style="214" customWidth="1"/>
    <col min="2343" max="2343" width="0.83203125" style="214" customWidth="1"/>
    <col min="2344" max="2344" width="2.1640625" style="214" customWidth="1"/>
    <col min="2345" max="2345" width="1.6640625" style="214" customWidth="1"/>
    <col min="2346" max="2346" width="0.83203125" style="214" customWidth="1"/>
    <col min="2347" max="2347" width="4.5" style="214" customWidth="1"/>
    <col min="2348" max="2348" width="1.6640625" style="214" customWidth="1"/>
    <col min="2349" max="2349" width="2.1640625" style="214" customWidth="1"/>
    <col min="2350" max="2350" width="0.83203125" style="214" customWidth="1"/>
    <col min="2351" max="2351" width="3.1640625" style="214" customWidth="1"/>
    <col min="2352" max="2352" width="2.1640625" style="214" customWidth="1"/>
    <col min="2353" max="2354" width="0.83203125" style="214" customWidth="1"/>
    <col min="2355" max="2355" width="0.1640625" style="214" customWidth="1"/>
    <col min="2356" max="2356" width="0.6640625" style="214" customWidth="1"/>
    <col min="2357" max="2560" width="8.83203125" style="214"/>
    <col min="2561" max="2561" width="1.83203125" style="214" customWidth="1"/>
    <col min="2562" max="2565" width="0.83203125" style="214" customWidth="1"/>
    <col min="2566" max="2566" width="0.1640625" style="214" customWidth="1"/>
    <col min="2567" max="2567" width="0.6640625" style="214" customWidth="1"/>
    <col min="2568" max="2568" width="14" style="214" customWidth="1"/>
    <col min="2569" max="2569" width="2.1640625" style="214" customWidth="1"/>
    <col min="2570" max="2570" width="4.5" style="214" customWidth="1"/>
    <col min="2571" max="2571" width="7.5" style="214" customWidth="1"/>
    <col min="2572" max="2572" width="5.5" style="214" customWidth="1"/>
    <col min="2573" max="2573" width="6.83203125" style="214" customWidth="1"/>
    <col min="2574" max="2574" width="3.1640625" style="214" customWidth="1"/>
    <col min="2575" max="2575" width="0.83203125" style="214" customWidth="1"/>
    <col min="2576" max="2576" width="0.1640625" style="214" customWidth="1"/>
    <col min="2577" max="2577" width="1.5" style="214" customWidth="1"/>
    <col min="2578" max="2578" width="1.6640625" style="214" customWidth="1"/>
    <col min="2579" max="2579" width="0.83203125" style="214" customWidth="1"/>
    <col min="2580" max="2580" width="3.1640625" style="214" customWidth="1"/>
    <col min="2581" max="2581" width="6.1640625" style="214" customWidth="1"/>
    <col min="2582" max="2582" width="2.1640625" style="214" customWidth="1"/>
    <col min="2583" max="2583" width="0.83203125" style="214" customWidth="1"/>
    <col min="2584" max="2584" width="0.1640625" style="214" customWidth="1"/>
    <col min="2585" max="2585" width="1.5" style="214" customWidth="1"/>
    <col min="2586" max="2586" width="1.6640625" style="214" customWidth="1"/>
    <col min="2587" max="2587" width="3.6640625" style="214" customWidth="1"/>
    <col min="2588" max="2588" width="0.83203125" style="214" customWidth="1"/>
    <col min="2589" max="2589" width="3.6640625" style="214" customWidth="1"/>
    <col min="2590" max="2590" width="0.83203125" style="214" customWidth="1"/>
    <col min="2591" max="2591" width="6.83203125" style="214" customWidth="1"/>
    <col min="2592" max="2592" width="1.6640625" style="214" customWidth="1"/>
    <col min="2593" max="2593" width="2.1640625" style="214" customWidth="1"/>
    <col min="2594" max="2595" width="0.83203125" style="214" customWidth="1"/>
    <col min="2596" max="2596" width="4.5" style="214" customWidth="1"/>
    <col min="2597" max="2597" width="1.6640625" style="214" customWidth="1"/>
    <col min="2598" max="2598" width="2.6640625" style="214" customWidth="1"/>
    <col min="2599" max="2599" width="0.83203125" style="214" customWidth="1"/>
    <col min="2600" max="2600" width="2.1640625" style="214" customWidth="1"/>
    <col min="2601" max="2601" width="1.6640625" style="214" customWidth="1"/>
    <col min="2602" max="2602" width="0.83203125" style="214" customWidth="1"/>
    <col min="2603" max="2603" width="4.5" style="214" customWidth="1"/>
    <col min="2604" max="2604" width="1.6640625" style="214" customWidth="1"/>
    <col min="2605" max="2605" width="2.1640625" style="214" customWidth="1"/>
    <col min="2606" max="2606" width="0.83203125" style="214" customWidth="1"/>
    <col min="2607" max="2607" width="3.1640625" style="214" customWidth="1"/>
    <col min="2608" max="2608" width="2.1640625" style="214" customWidth="1"/>
    <col min="2609" max="2610" width="0.83203125" style="214" customWidth="1"/>
    <col min="2611" max="2611" width="0.1640625" style="214" customWidth="1"/>
    <col min="2612" max="2612" width="0.6640625" style="214" customWidth="1"/>
    <col min="2613" max="2816" width="8.83203125" style="214"/>
    <col min="2817" max="2817" width="1.83203125" style="214" customWidth="1"/>
    <col min="2818" max="2821" width="0.83203125" style="214" customWidth="1"/>
    <col min="2822" max="2822" width="0.1640625" style="214" customWidth="1"/>
    <col min="2823" max="2823" width="0.6640625" style="214" customWidth="1"/>
    <col min="2824" max="2824" width="14" style="214" customWidth="1"/>
    <col min="2825" max="2825" width="2.1640625" style="214" customWidth="1"/>
    <col min="2826" max="2826" width="4.5" style="214" customWidth="1"/>
    <col min="2827" max="2827" width="7.5" style="214" customWidth="1"/>
    <col min="2828" max="2828" width="5.5" style="214" customWidth="1"/>
    <col min="2829" max="2829" width="6.83203125" style="214" customWidth="1"/>
    <col min="2830" max="2830" width="3.1640625" style="214" customWidth="1"/>
    <col min="2831" max="2831" width="0.83203125" style="214" customWidth="1"/>
    <col min="2832" max="2832" width="0.1640625" style="214" customWidth="1"/>
    <col min="2833" max="2833" width="1.5" style="214" customWidth="1"/>
    <col min="2834" max="2834" width="1.6640625" style="214" customWidth="1"/>
    <col min="2835" max="2835" width="0.83203125" style="214" customWidth="1"/>
    <col min="2836" max="2836" width="3.1640625" style="214" customWidth="1"/>
    <col min="2837" max="2837" width="6.1640625" style="214" customWidth="1"/>
    <col min="2838" max="2838" width="2.1640625" style="214" customWidth="1"/>
    <col min="2839" max="2839" width="0.83203125" style="214" customWidth="1"/>
    <col min="2840" max="2840" width="0.1640625" style="214" customWidth="1"/>
    <col min="2841" max="2841" width="1.5" style="214" customWidth="1"/>
    <col min="2842" max="2842" width="1.6640625" style="214" customWidth="1"/>
    <col min="2843" max="2843" width="3.6640625" style="214" customWidth="1"/>
    <col min="2844" max="2844" width="0.83203125" style="214" customWidth="1"/>
    <col min="2845" max="2845" width="3.6640625" style="214" customWidth="1"/>
    <col min="2846" max="2846" width="0.83203125" style="214" customWidth="1"/>
    <col min="2847" max="2847" width="6.83203125" style="214" customWidth="1"/>
    <col min="2848" max="2848" width="1.6640625" style="214" customWidth="1"/>
    <col min="2849" max="2849" width="2.1640625" style="214" customWidth="1"/>
    <col min="2850" max="2851" width="0.83203125" style="214" customWidth="1"/>
    <col min="2852" max="2852" width="4.5" style="214" customWidth="1"/>
    <col min="2853" max="2853" width="1.6640625" style="214" customWidth="1"/>
    <col min="2854" max="2854" width="2.6640625" style="214" customWidth="1"/>
    <col min="2855" max="2855" width="0.83203125" style="214" customWidth="1"/>
    <col min="2856" max="2856" width="2.1640625" style="214" customWidth="1"/>
    <col min="2857" max="2857" width="1.6640625" style="214" customWidth="1"/>
    <col min="2858" max="2858" width="0.83203125" style="214" customWidth="1"/>
    <col min="2859" max="2859" width="4.5" style="214" customWidth="1"/>
    <col min="2860" max="2860" width="1.6640625" style="214" customWidth="1"/>
    <col min="2861" max="2861" width="2.1640625" style="214" customWidth="1"/>
    <col min="2862" max="2862" width="0.83203125" style="214" customWidth="1"/>
    <col min="2863" max="2863" width="3.1640625" style="214" customWidth="1"/>
    <col min="2864" max="2864" width="2.1640625" style="214" customWidth="1"/>
    <col min="2865" max="2866" width="0.83203125" style="214" customWidth="1"/>
    <col min="2867" max="2867" width="0.1640625" style="214" customWidth="1"/>
    <col min="2868" max="2868" width="0.6640625" style="214" customWidth="1"/>
    <col min="2869" max="3072" width="8.83203125" style="214"/>
    <col min="3073" max="3073" width="1.83203125" style="214" customWidth="1"/>
    <col min="3074" max="3077" width="0.83203125" style="214" customWidth="1"/>
    <col min="3078" max="3078" width="0.1640625" style="214" customWidth="1"/>
    <col min="3079" max="3079" width="0.6640625" style="214" customWidth="1"/>
    <col min="3080" max="3080" width="14" style="214" customWidth="1"/>
    <col min="3081" max="3081" width="2.1640625" style="214" customWidth="1"/>
    <col min="3082" max="3082" width="4.5" style="214" customWidth="1"/>
    <col min="3083" max="3083" width="7.5" style="214" customWidth="1"/>
    <col min="3084" max="3084" width="5.5" style="214" customWidth="1"/>
    <col min="3085" max="3085" width="6.83203125" style="214" customWidth="1"/>
    <col min="3086" max="3086" width="3.1640625" style="214" customWidth="1"/>
    <col min="3087" max="3087" width="0.83203125" style="214" customWidth="1"/>
    <col min="3088" max="3088" width="0.1640625" style="214" customWidth="1"/>
    <col min="3089" max="3089" width="1.5" style="214" customWidth="1"/>
    <col min="3090" max="3090" width="1.6640625" style="214" customWidth="1"/>
    <col min="3091" max="3091" width="0.83203125" style="214" customWidth="1"/>
    <col min="3092" max="3092" width="3.1640625" style="214" customWidth="1"/>
    <col min="3093" max="3093" width="6.1640625" style="214" customWidth="1"/>
    <col min="3094" max="3094" width="2.1640625" style="214" customWidth="1"/>
    <col min="3095" max="3095" width="0.83203125" style="214" customWidth="1"/>
    <col min="3096" max="3096" width="0.1640625" style="214" customWidth="1"/>
    <col min="3097" max="3097" width="1.5" style="214" customWidth="1"/>
    <col min="3098" max="3098" width="1.6640625" style="214" customWidth="1"/>
    <col min="3099" max="3099" width="3.6640625" style="214" customWidth="1"/>
    <col min="3100" max="3100" width="0.83203125" style="214" customWidth="1"/>
    <col min="3101" max="3101" width="3.6640625" style="214" customWidth="1"/>
    <col min="3102" max="3102" width="0.83203125" style="214" customWidth="1"/>
    <col min="3103" max="3103" width="6.83203125" style="214" customWidth="1"/>
    <col min="3104" max="3104" width="1.6640625" style="214" customWidth="1"/>
    <col min="3105" max="3105" width="2.1640625" style="214" customWidth="1"/>
    <col min="3106" max="3107" width="0.83203125" style="214" customWidth="1"/>
    <col min="3108" max="3108" width="4.5" style="214" customWidth="1"/>
    <col min="3109" max="3109" width="1.6640625" style="214" customWidth="1"/>
    <col min="3110" max="3110" width="2.6640625" style="214" customWidth="1"/>
    <col min="3111" max="3111" width="0.83203125" style="214" customWidth="1"/>
    <col min="3112" max="3112" width="2.1640625" style="214" customWidth="1"/>
    <col min="3113" max="3113" width="1.6640625" style="214" customWidth="1"/>
    <col min="3114" max="3114" width="0.83203125" style="214" customWidth="1"/>
    <col min="3115" max="3115" width="4.5" style="214" customWidth="1"/>
    <col min="3116" max="3116" width="1.6640625" style="214" customWidth="1"/>
    <col min="3117" max="3117" width="2.1640625" style="214" customWidth="1"/>
    <col min="3118" max="3118" width="0.83203125" style="214" customWidth="1"/>
    <col min="3119" max="3119" width="3.1640625" style="214" customWidth="1"/>
    <col min="3120" max="3120" width="2.1640625" style="214" customWidth="1"/>
    <col min="3121" max="3122" width="0.83203125" style="214" customWidth="1"/>
    <col min="3123" max="3123" width="0.1640625" style="214" customWidth="1"/>
    <col min="3124" max="3124" width="0.6640625" style="214" customWidth="1"/>
    <col min="3125" max="3328" width="8.83203125" style="214"/>
    <col min="3329" max="3329" width="1.83203125" style="214" customWidth="1"/>
    <col min="3330" max="3333" width="0.83203125" style="214" customWidth="1"/>
    <col min="3334" max="3334" width="0.1640625" style="214" customWidth="1"/>
    <col min="3335" max="3335" width="0.6640625" style="214" customWidth="1"/>
    <col min="3336" max="3336" width="14" style="214" customWidth="1"/>
    <col min="3337" max="3337" width="2.1640625" style="214" customWidth="1"/>
    <col min="3338" max="3338" width="4.5" style="214" customWidth="1"/>
    <col min="3339" max="3339" width="7.5" style="214" customWidth="1"/>
    <col min="3340" max="3340" width="5.5" style="214" customWidth="1"/>
    <col min="3341" max="3341" width="6.83203125" style="214" customWidth="1"/>
    <col min="3342" max="3342" width="3.1640625" style="214" customWidth="1"/>
    <col min="3343" max="3343" width="0.83203125" style="214" customWidth="1"/>
    <col min="3344" max="3344" width="0.1640625" style="214" customWidth="1"/>
    <col min="3345" max="3345" width="1.5" style="214" customWidth="1"/>
    <col min="3346" max="3346" width="1.6640625" style="214" customWidth="1"/>
    <col min="3347" max="3347" width="0.83203125" style="214" customWidth="1"/>
    <col min="3348" max="3348" width="3.1640625" style="214" customWidth="1"/>
    <col min="3349" max="3349" width="6.1640625" style="214" customWidth="1"/>
    <col min="3350" max="3350" width="2.1640625" style="214" customWidth="1"/>
    <col min="3351" max="3351" width="0.83203125" style="214" customWidth="1"/>
    <col min="3352" max="3352" width="0.1640625" style="214" customWidth="1"/>
    <col min="3353" max="3353" width="1.5" style="214" customWidth="1"/>
    <col min="3354" max="3354" width="1.6640625" style="214" customWidth="1"/>
    <col min="3355" max="3355" width="3.6640625" style="214" customWidth="1"/>
    <col min="3356" max="3356" width="0.83203125" style="214" customWidth="1"/>
    <col min="3357" max="3357" width="3.6640625" style="214" customWidth="1"/>
    <col min="3358" max="3358" width="0.83203125" style="214" customWidth="1"/>
    <col min="3359" max="3359" width="6.83203125" style="214" customWidth="1"/>
    <col min="3360" max="3360" width="1.6640625" style="214" customWidth="1"/>
    <col min="3361" max="3361" width="2.1640625" style="214" customWidth="1"/>
    <col min="3362" max="3363" width="0.83203125" style="214" customWidth="1"/>
    <col min="3364" max="3364" width="4.5" style="214" customWidth="1"/>
    <col min="3365" max="3365" width="1.6640625" style="214" customWidth="1"/>
    <col min="3366" max="3366" width="2.6640625" style="214" customWidth="1"/>
    <col min="3367" max="3367" width="0.83203125" style="214" customWidth="1"/>
    <col min="3368" max="3368" width="2.1640625" style="214" customWidth="1"/>
    <col min="3369" max="3369" width="1.6640625" style="214" customWidth="1"/>
    <col min="3370" max="3370" width="0.83203125" style="214" customWidth="1"/>
    <col min="3371" max="3371" width="4.5" style="214" customWidth="1"/>
    <col min="3372" max="3372" width="1.6640625" style="214" customWidth="1"/>
    <col min="3373" max="3373" width="2.1640625" style="214" customWidth="1"/>
    <col min="3374" max="3374" width="0.83203125" style="214" customWidth="1"/>
    <col min="3375" max="3375" width="3.1640625" style="214" customWidth="1"/>
    <col min="3376" max="3376" width="2.1640625" style="214" customWidth="1"/>
    <col min="3377" max="3378" width="0.83203125" style="214" customWidth="1"/>
    <col min="3379" max="3379" width="0.1640625" style="214" customWidth="1"/>
    <col min="3380" max="3380" width="0.6640625" style="214" customWidth="1"/>
    <col min="3381" max="3584" width="8.83203125" style="214"/>
    <col min="3585" max="3585" width="1.83203125" style="214" customWidth="1"/>
    <col min="3586" max="3589" width="0.83203125" style="214" customWidth="1"/>
    <col min="3590" max="3590" width="0.1640625" style="214" customWidth="1"/>
    <col min="3591" max="3591" width="0.6640625" style="214" customWidth="1"/>
    <col min="3592" max="3592" width="14" style="214" customWidth="1"/>
    <col min="3593" max="3593" width="2.1640625" style="214" customWidth="1"/>
    <col min="3594" max="3594" width="4.5" style="214" customWidth="1"/>
    <col min="3595" max="3595" width="7.5" style="214" customWidth="1"/>
    <col min="3596" max="3596" width="5.5" style="214" customWidth="1"/>
    <col min="3597" max="3597" width="6.83203125" style="214" customWidth="1"/>
    <col min="3598" max="3598" width="3.1640625" style="214" customWidth="1"/>
    <col min="3599" max="3599" width="0.83203125" style="214" customWidth="1"/>
    <col min="3600" max="3600" width="0.1640625" style="214" customWidth="1"/>
    <col min="3601" max="3601" width="1.5" style="214" customWidth="1"/>
    <col min="3602" max="3602" width="1.6640625" style="214" customWidth="1"/>
    <col min="3603" max="3603" width="0.83203125" style="214" customWidth="1"/>
    <col min="3604" max="3604" width="3.1640625" style="214" customWidth="1"/>
    <col min="3605" max="3605" width="6.1640625" style="214" customWidth="1"/>
    <col min="3606" max="3606" width="2.1640625" style="214" customWidth="1"/>
    <col min="3607" max="3607" width="0.83203125" style="214" customWidth="1"/>
    <col min="3608" max="3608" width="0.1640625" style="214" customWidth="1"/>
    <col min="3609" max="3609" width="1.5" style="214" customWidth="1"/>
    <col min="3610" max="3610" width="1.6640625" style="214" customWidth="1"/>
    <col min="3611" max="3611" width="3.6640625" style="214" customWidth="1"/>
    <col min="3612" max="3612" width="0.83203125" style="214" customWidth="1"/>
    <col min="3613" max="3613" width="3.6640625" style="214" customWidth="1"/>
    <col min="3614" max="3614" width="0.83203125" style="214" customWidth="1"/>
    <col min="3615" max="3615" width="6.83203125" style="214" customWidth="1"/>
    <col min="3616" max="3616" width="1.6640625" style="214" customWidth="1"/>
    <col min="3617" max="3617" width="2.1640625" style="214" customWidth="1"/>
    <col min="3618" max="3619" width="0.83203125" style="214" customWidth="1"/>
    <col min="3620" max="3620" width="4.5" style="214" customWidth="1"/>
    <col min="3621" max="3621" width="1.6640625" style="214" customWidth="1"/>
    <col min="3622" max="3622" width="2.6640625" style="214" customWidth="1"/>
    <col min="3623" max="3623" width="0.83203125" style="214" customWidth="1"/>
    <col min="3624" max="3624" width="2.1640625" style="214" customWidth="1"/>
    <col min="3625" max="3625" width="1.6640625" style="214" customWidth="1"/>
    <col min="3626" max="3626" width="0.83203125" style="214" customWidth="1"/>
    <col min="3627" max="3627" width="4.5" style="214" customWidth="1"/>
    <col min="3628" max="3628" width="1.6640625" style="214" customWidth="1"/>
    <col min="3629" max="3629" width="2.1640625" style="214" customWidth="1"/>
    <col min="3630" max="3630" width="0.83203125" style="214" customWidth="1"/>
    <col min="3631" max="3631" width="3.1640625" style="214" customWidth="1"/>
    <col min="3632" max="3632" width="2.1640625" style="214" customWidth="1"/>
    <col min="3633" max="3634" width="0.83203125" style="214" customWidth="1"/>
    <col min="3635" max="3635" width="0.1640625" style="214" customWidth="1"/>
    <col min="3636" max="3636" width="0.6640625" style="214" customWidth="1"/>
    <col min="3637" max="3840" width="8.83203125" style="214"/>
    <col min="3841" max="3841" width="1.83203125" style="214" customWidth="1"/>
    <col min="3842" max="3845" width="0.83203125" style="214" customWidth="1"/>
    <col min="3846" max="3846" width="0.1640625" style="214" customWidth="1"/>
    <col min="3847" max="3847" width="0.6640625" style="214" customWidth="1"/>
    <col min="3848" max="3848" width="14" style="214" customWidth="1"/>
    <col min="3849" max="3849" width="2.1640625" style="214" customWidth="1"/>
    <col min="3850" max="3850" width="4.5" style="214" customWidth="1"/>
    <col min="3851" max="3851" width="7.5" style="214" customWidth="1"/>
    <col min="3852" max="3852" width="5.5" style="214" customWidth="1"/>
    <col min="3853" max="3853" width="6.83203125" style="214" customWidth="1"/>
    <col min="3854" max="3854" width="3.1640625" style="214" customWidth="1"/>
    <col min="3855" max="3855" width="0.83203125" style="214" customWidth="1"/>
    <col min="3856" max="3856" width="0.1640625" style="214" customWidth="1"/>
    <col min="3857" max="3857" width="1.5" style="214" customWidth="1"/>
    <col min="3858" max="3858" width="1.6640625" style="214" customWidth="1"/>
    <col min="3859" max="3859" width="0.83203125" style="214" customWidth="1"/>
    <col min="3860" max="3860" width="3.1640625" style="214" customWidth="1"/>
    <col min="3861" max="3861" width="6.1640625" style="214" customWidth="1"/>
    <col min="3862" max="3862" width="2.1640625" style="214" customWidth="1"/>
    <col min="3863" max="3863" width="0.83203125" style="214" customWidth="1"/>
    <col min="3864" max="3864" width="0.1640625" style="214" customWidth="1"/>
    <col min="3865" max="3865" width="1.5" style="214" customWidth="1"/>
    <col min="3866" max="3866" width="1.6640625" style="214" customWidth="1"/>
    <col min="3867" max="3867" width="3.6640625" style="214" customWidth="1"/>
    <col min="3868" max="3868" width="0.83203125" style="214" customWidth="1"/>
    <col min="3869" max="3869" width="3.6640625" style="214" customWidth="1"/>
    <col min="3870" max="3870" width="0.83203125" style="214" customWidth="1"/>
    <col min="3871" max="3871" width="6.83203125" style="214" customWidth="1"/>
    <col min="3872" max="3872" width="1.6640625" style="214" customWidth="1"/>
    <col min="3873" max="3873" width="2.1640625" style="214" customWidth="1"/>
    <col min="3874" max="3875" width="0.83203125" style="214" customWidth="1"/>
    <col min="3876" max="3876" width="4.5" style="214" customWidth="1"/>
    <col min="3877" max="3877" width="1.6640625" style="214" customWidth="1"/>
    <col min="3878" max="3878" width="2.6640625" style="214" customWidth="1"/>
    <col min="3879" max="3879" width="0.83203125" style="214" customWidth="1"/>
    <col min="3880" max="3880" width="2.1640625" style="214" customWidth="1"/>
    <col min="3881" max="3881" width="1.6640625" style="214" customWidth="1"/>
    <col min="3882" max="3882" width="0.83203125" style="214" customWidth="1"/>
    <col min="3883" max="3883" width="4.5" style="214" customWidth="1"/>
    <col min="3884" max="3884" width="1.6640625" style="214" customWidth="1"/>
    <col min="3885" max="3885" width="2.1640625" style="214" customWidth="1"/>
    <col min="3886" max="3886" width="0.83203125" style="214" customWidth="1"/>
    <col min="3887" max="3887" width="3.1640625" style="214" customWidth="1"/>
    <col min="3888" max="3888" width="2.1640625" style="214" customWidth="1"/>
    <col min="3889" max="3890" width="0.83203125" style="214" customWidth="1"/>
    <col min="3891" max="3891" width="0.1640625" style="214" customWidth="1"/>
    <col min="3892" max="3892" width="0.6640625" style="214" customWidth="1"/>
    <col min="3893" max="4096" width="8.83203125" style="214"/>
    <col min="4097" max="4097" width="1.83203125" style="214" customWidth="1"/>
    <col min="4098" max="4101" width="0.83203125" style="214" customWidth="1"/>
    <col min="4102" max="4102" width="0.1640625" style="214" customWidth="1"/>
    <col min="4103" max="4103" width="0.6640625" style="214" customWidth="1"/>
    <col min="4104" max="4104" width="14" style="214" customWidth="1"/>
    <col min="4105" max="4105" width="2.1640625" style="214" customWidth="1"/>
    <col min="4106" max="4106" width="4.5" style="214" customWidth="1"/>
    <col min="4107" max="4107" width="7.5" style="214" customWidth="1"/>
    <col min="4108" max="4108" width="5.5" style="214" customWidth="1"/>
    <col min="4109" max="4109" width="6.83203125" style="214" customWidth="1"/>
    <col min="4110" max="4110" width="3.1640625" style="214" customWidth="1"/>
    <col min="4111" max="4111" width="0.83203125" style="214" customWidth="1"/>
    <col min="4112" max="4112" width="0.1640625" style="214" customWidth="1"/>
    <col min="4113" max="4113" width="1.5" style="214" customWidth="1"/>
    <col min="4114" max="4114" width="1.6640625" style="214" customWidth="1"/>
    <col min="4115" max="4115" width="0.83203125" style="214" customWidth="1"/>
    <col min="4116" max="4116" width="3.1640625" style="214" customWidth="1"/>
    <col min="4117" max="4117" width="6.1640625" style="214" customWidth="1"/>
    <col min="4118" max="4118" width="2.1640625" style="214" customWidth="1"/>
    <col min="4119" max="4119" width="0.83203125" style="214" customWidth="1"/>
    <col min="4120" max="4120" width="0.1640625" style="214" customWidth="1"/>
    <col min="4121" max="4121" width="1.5" style="214" customWidth="1"/>
    <col min="4122" max="4122" width="1.6640625" style="214" customWidth="1"/>
    <col min="4123" max="4123" width="3.6640625" style="214" customWidth="1"/>
    <col min="4124" max="4124" width="0.83203125" style="214" customWidth="1"/>
    <col min="4125" max="4125" width="3.6640625" style="214" customWidth="1"/>
    <col min="4126" max="4126" width="0.83203125" style="214" customWidth="1"/>
    <col min="4127" max="4127" width="6.83203125" style="214" customWidth="1"/>
    <col min="4128" max="4128" width="1.6640625" style="214" customWidth="1"/>
    <col min="4129" max="4129" width="2.1640625" style="214" customWidth="1"/>
    <col min="4130" max="4131" width="0.83203125" style="214" customWidth="1"/>
    <col min="4132" max="4132" width="4.5" style="214" customWidth="1"/>
    <col min="4133" max="4133" width="1.6640625" style="214" customWidth="1"/>
    <col min="4134" max="4134" width="2.6640625" style="214" customWidth="1"/>
    <col min="4135" max="4135" width="0.83203125" style="214" customWidth="1"/>
    <col min="4136" max="4136" width="2.1640625" style="214" customWidth="1"/>
    <col min="4137" max="4137" width="1.6640625" style="214" customWidth="1"/>
    <col min="4138" max="4138" width="0.83203125" style="214" customWidth="1"/>
    <col min="4139" max="4139" width="4.5" style="214" customWidth="1"/>
    <col min="4140" max="4140" width="1.6640625" style="214" customWidth="1"/>
    <col min="4141" max="4141" width="2.1640625" style="214" customWidth="1"/>
    <col min="4142" max="4142" width="0.83203125" style="214" customWidth="1"/>
    <col min="4143" max="4143" width="3.1640625" style="214" customWidth="1"/>
    <col min="4144" max="4144" width="2.1640625" style="214" customWidth="1"/>
    <col min="4145" max="4146" width="0.83203125" style="214" customWidth="1"/>
    <col min="4147" max="4147" width="0.1640625" style="214" customWidth="1"/>
    <col min="4148" max="4148" width="0.6640625" style="214" customWidth="1"/>
    <col min="4149" max="4352" width="8.83203125" style="214"/>
    <col min="4353" max="4353" width="1.83203125" style="214" customWidth="1"/>
    <col min="4354" max="4357" width="0.83203125" style="214" customWidth="1"/>
    <col min="4358" max="4358" width="0.1640625" style="214" customWidth="1"/>
    <col min="4359" max="4359" width="0.6640625" style="214" customWidth="1"/>
    <col min="4360" max="4360" width="14" style="214" customWidth="1"/>
    <col min="4361" max="4361" width="2.1640625" style="214" customWidth="1"/>
    <col min="4362" max="4362" width="4.5" style="214" customWidth="1"/>
    <col min="4363" max="4363" width="7.5" style="214" customWidth="1"/>
    <col min="4364" max="4364" width="5.5" style="214" customWidth="1"/>
    <col min="4365" max="4365" width="6.83203125" style="214" customWidth="1"/>
    <col min="4366" max="4366" width="3.1640625" style="214" customWidth="1"/>
    <col min="4367" max="4367" width="0.83203125" style="214" customWidth="1"/>
    <col min="4368" max="4368" width="0.1640625" style="214" customWidth="1"/>
    <col min="4369" max="4369" width="1.5" style="214" customWidth="1"/>
    <col min="4370" max="4370" width="1.6640625" style="214" customWidth="1"/>
    <col min="4371" max="4371" width="0.83203125" style="214" customWidth="1"/>
    <col min="4372" max="4372" width="3.1640625" style="214" customWidth="1"/>
    <col min="4373" max="4373" width="6.1640625" style="214" customWidth="1"/>
    <col min="4374" max="4374" width="2.1640625" style="214" customWidth="1"/>
    <col min="4375" max="4375" width="0.83203125" style="214" customWidth="1"/>
    <col min="4376" max="4376" width="0.1640625" style="214" customWidth="1"/>
    <col min="4377" max="4377" width="1.5" style="214" customWidth="1"/>
    <col min="4378" max="4378" width="1.6640625" style="214" customWidth="1"/>
    <col min="4379" max="4379" width="3.6640625" style="214" customWidth="1"/>
    <col min="4380" max="4380" width="0.83203125" style="214" customWidth="1"/>
    <col min="4381" max="4381" width="3.6640625" style="214" customWidth="1"/>
    <col min="4382" max="4382" width="0.83203125" style="214" customWidth="1"/>
    <col min="4383" max="4383" width="6.83203125" style="214" customWidth="1"/>
    <col min="4384" max="4384" width="1.6640625" style="214" customWidth="1"/>
    <col min="4385" max="4385" width="2.1640625" style="214" customWidth="1"/>
    <col min="4386" max="4387" width="0.83203125" style="214" customWidth="1"/>
    <col min="4388" max="4388" width="4.5" style="214" customWidth="1"/>
    <col min="4389" max="4389" width="1.6640625" style="214" customWidth="1"/>
    <col min="4390" max="4390" width="2.6640625" style="214" customWidth="1"/>
    <col min="4391" max="4391" width="0.83203125" style="214" customWidth="1"/>
    <col min="4392" max="4392" width="2.1640625" style="214" customWidth="1"/>
    <col min="4393" max="4393" width="1.6640625" style="214" customWidth="1"/>
    <col min="4394" max="4394" width="0.83203125" style="214" customWidth="1"/>
    <col min="4395" max="4395" width="4.5" style="214" customWidth="1"/>
    <col min="4396" max="4396" width="1.6640625" style="214" customWidth="1"/>
    <col min="4397" max="4397" width="2.1640625" style="214" customWidth="1"/>
    <col min="4398" max="4398" width="0.83203125" style="214" customWidth="1"/>
    <col min="4399" max="4399" width="3.1640625" style="214" customWidth="1"/>
    <col min="4400" max="4400" width="2.1640625" style="214" customWidth="1"/>
    <col min="4401" max="4402" width="0.83203125" style="214" customWidth="1"/>
    <col min="4403" max="4403" width="0.1640625" style="214" customWidth="1"/>
    <col min="4404" max="4404" width="0.6640625" style="214" customWidth="1"/>
    <col min="4405" max="4608" width="8.83203125" style="214"/>
    <col min="4609" max="4609" width="1.83203125" style="214" customWidth="1"/>
    <col min="4610" max="4613" width="0.83203125" style="214" customWidth="1"/>
    <col min="4614" max="4614" width="0.1640625" style="214" customWidth="1"/>
    <col min="4615" max="4615" width="0.6640625" style="214" customWidth="1"/>
    <col min="4616" max="4616" width="14" style="214" customWidth="1"/>
    <col min="4617" max="4617" width="2.1640625" style="214" customWidth="1"/>
    <col min="4618" max="4618" width="4.5" style="214" customWidth="1"/>
    <col min="4619" max="4619" width="7.5" style="214" customWidth="1"/>
    <col min="4620" max="4620" width="5.5" style="214" customWidth="1"/>
    <col min="4621" max="4621" width="6.83203125" style="214" customWidth="1"/>
    <col min="4622" max="4622" width="3.1640625" style="214" customWidth="1"/>
    <col min="4623" max="4623" width="0.83203125" style="214" customWidth="1"/>
    <col min="4624" max="4624" width="0.1640625" style="214" customWidth="1"/>
    <col min="4625" max="4625" width="1.5" style="214" customWidth="1"/>
    <col min="4626" max="4626" width="1.6640625" style="214" customWidth="1"/>
    <col min="4627" max="4627" width="0.83203125" style="214" customWidth="1"/>
    <col min="4628" max="4628" width="3.1640625" style="214" customWidth="1"/>
    <col min="4629" max="4629" width="6.1640625" style="214" customWidth="1"/>
    <col min="4630" max="4630" width="2.1640625" style="214" customWidth="1"/>
    <col min="4631" max="4631" width="0.83203125" style="214" customWidth="1"/>
    <col min="4632" max="4632" width="0.1640625" style="214" customWidth="1"/>
    <col min="4633" max="4633" width="1.5" style="214" customWidth="1"/>
    <col min="4634" max="4634" width="1.6640625" style="214" customWidth="1"/>
    <col min="4635" max="4635" width="3.6640625" style="214" customWidth="1"/>
    <col min="4636" max="4636" width="0.83203125" style="214" customWidth="1"/>
    <col min="4637" max="4637" width="3.6640625" style="214" customWidth="1"/>
    <col min="4638" max="4638" width="0.83203125" style="214" customWidth="1"/>
    <col min="4639" max="4639" width="6.83203125" style="214" customWidth="1"/>
    <col min="4640" max="4640" width="1.6640625" style="214" customWidth="1"/>
    <col min="4641" max="4641" width="2.1640625" style="214" customWidth="1"/>
    <col min="4642" max="4643" width="0.83203125" style="214" customWidth="1"/>
    <col min="4644" max="4644" width="4.5" style="214" customWidth="1"/>
    <col min="4645" max="4645" width="1.6640625" style="214" customWidth="1"/>
    <col min="4646" max="4646" width="2.6640625" style="214" customWidth="1"/>
    <col min="4647" max="4647" width="0.83203125" style="214" customWidth="1"/>
    <col min="4648" max="4648" width="2.1640625" style="214" customWidth="1"/>
    <col min="4649" max="4649" width="1.6640625" style="214" customWidth="1"/>
    <col min="4650" max="4650" width="0.83203125" style="214" customWidth="1"/>
    <col min="4651" max="4651" width="4.5" style="214" customWidth="1"/>
    <col min="4652" max="4652" width="1.6640625" style="214" customWidth="1"/>
    <col min="4653" max="4653" width="2.1640625" style="214" customWidth="1"/>
    <col min="4654" max="4654" width="0.83203125" style="214" customWidth="1"/>
    <col min="4655" max="4655" width="3.1640625" style="214" customWidth="1"/>
    <col min="4656" max="4656" width="2.1640625" style="214" customWidth="1"/>
    <col min="4657" max="4658" width="0.83203125" style="214" customWidth="1"/>
    <col min="4659" max="4659" width="0.1640625" style="214" customWidth="1"/>
    <col min="4660" max="4660" width="0.6640625" style="214" customWidth="1"/>
    <col min="4661" max="4864" width="8.83203125" style="214"/>
    <col min="4865" max="4865" width="1.83203125" style="214" customWidth="1"/>
    <col min="4866" max="4869" width="0.83203125" style="214" customWidth="1"/>
    <col min="4870" max="4870" width="0.1640625" style="214" customWidth="1"/>
    <col min="4871" max="4871" width="0.6640625" style="214" customWidth="1"/>
    <col min="4872" max="4872" width="14" style="214" customWidth="1"/>
    <col min="4873" max="4873" width="2.1640625" style="214" customWidth="1"/>
    <col min="4874" max="4874" width="4.5" style="214" customWidth="1"/>
    <col min="4875" max="4875" width="7.5" style="214" customWidth="1"/>
    <col min="4876" max="4876" width="5.5" style="214" customWidth="1"/>
    <col min="4877" max="4877" width="6.83203125" style="214" customWidth="1"/>
    <col min="4878" max="4878" width="3.1640625" style="214" customWidth="1"/>
    <col min="4879" max="4879" width="0.83203125" style="214" customWidth="1"/>
    <col min="4880" max="4880" width="0.1640625" style="214" customWidth="1"/>
    <col min="4881" max="4881" width="1.5" style="214" customWidth="1"/>
    <col min="4882" max="4882" width="1.6640625" style="214" customWidth="1"/>
    <col min="4883" max="4883" width="0.83203125" style="214" customWidth="1"/>
    <col min="4884" max="4884" width="3.1640625" style="214" customWidth="1"/>
    <col min="4885" max="4885" width="6.1640625" style="214" customWidth="1"/>
    <col min="4886" max="4886" width="2.1640625" style="214" customWidth="1"/>
    <col min="4887" max="4887" width="0.83203125" style="214" customWidth="1"/>
    <col min="4888" max="4888" width="0.1640625" style="214" customWidth="1"/>
    <col min="4889" max="4889" width="1.5" style="214" customWidth="1"/>
    <col min="4890" max="4890" width="1.6640625" style="214" customWidth="1"/>
    <col min="4891" max="4891" width="3.6640625" style="214" customWidth="1"/>
    <col min="4892" max="4892" width="0.83203125" style="214" customWidth="1"/>
    <col min="4893" max="4893" width="3.6640625" style="214" customWidth="1"/>
    <col min="4894" max="4894" width="0.83203125" style="214" customWidth="1"/>
    <col min="4895" max="4895" width="6.83203125" style="214" customWidth="1"/>
    <col min="4896" max="4896" width="1.6640625" style="214" customWidth="1"/>
    <col min="4897" max="4897" width="2.1640625" style="214" customWidth="1"/>
    <col min="4898" max="4899" width="0.83203125" style="214" customWidth="1"/>
    <col min="4900" max="4900" width="4.5" style="214" customWidth="1"/>
    <col min="4901" max="4901" width="1.6640625" style="214" customWidth="1"/>
    <col min="4902" max="4902" width="2.6640625" style="214" customWidth="1"/>
    <col min="4903" max="4903" width="0.83203125" style="214" customWidth="1"/>
    <col min="4904" max="4904" width="2.1640625" style="214" customWidth="1"/>
    <col min="4905" max="4905" width="1.6640625" style="214" customWidth="1"/>
    <col min="4906" max="4906" width="0.83203125" style="214" customWidth="1"/>
    <col min="4907" max="4907" width="4.5" style="214" customWidth="1"/>
    <col min="4908" max="4908" width="1.6640625" style="214" customWidth="1"/>
    <col min="4909" max="4909" width="2.1640625" style="214" customWidth="1"/>
    <col min="4910" max="4910" width="0.83203125" style="214" customWidth="1"/>
    <col min="4911" max="4911" width="3.1640625" style="214" customWidth="1"/>
    <col min="4912" max="4912" width="2.1640625" style="214" customWidth="1"/>
    <col min="4913" max="4914" width="0.83203125" style="214" customWidth="1"/>
    <col min="4915" max="4915" width="0.1640625" style="214" customWidth="1"/>
    <col min="4916" max="4916" width="0.6640625" style="214" customWidth="1"/>
    <col min="4917" max="5120" width="8.83203125" style="214"/>
    <col min="5121" max="5121" width="1.83203125" style="214" customWidth="1"/>
    <col min="5122" max="5125" width="0.83203125" style="214" customWidth="1"/>
    <col min="5126" max="5126" width="0.1640625" style="214" customWidth="1"/>
    <col min="5127" max="5127" width="0.6640625" style="214" customWidth="1"/>
    <col min="5128" max="5128" width="14" style="214" customWidth="1"/>
    <col min="5129" max="5129" width="2.1640625" style="214" customWidth="1"/>
    <col min="5130" max="5130" width="4.5" style="214" customWidth="1"/>
    <col min="5131" max="5131" width="7.5" style="214" customWidth="1"/>
    <col min="5132" max="5132" width="5.5" style="214" customWidth="1"/>
    <col min="5133" max="5133" width="6.83203125" style="214" customWidth="1"/>
    <col min="5134" max="5134" width="3.1640625" style="214" customWidth="1"/>
    <col min="5135" max="5135" width="0.83203125" style="214" customWidth="1"/>
    <col min="5136" max="5136" width="0.1640625" style="214" customWidth="1"/>
    <col min="5137" max="5137" width="1.5" style="214" customWidth="1"/>
    <col min="5138" max="5138" width="1.6640625" style="214" customWidth="1"/>
    <col min="5139" max="5139" width="0.83203125" style="214" customWidth="1"/>
    <col min="5140" max="5140" width="3.1640625" style="214" customWidth="1"/>
    <col min="5141" max="5141" width="6.1640625" style="214" customWidth="1"/>
    <col min="5142" max="5142" width="2.1640625" style="214" customWidth="1"/>
    <col min="5143" max="5143" width="0.83203125" style="214" customWidth="1"/>
    <col min="5144" max="5144" width="0.1640625" style="214" customWidth="1"/>
    <col min="5145" max="5145" width="1.5" style="214" customWidth="1"/>
    <col min="5146" max="5146" width="1.6640625" style="214" customWidth="1"/>
    <col min="5147" max="5147" width="3.6640625" style="214" customWidth="1"/>
    <col min="5148" max="5148" width="0.83203125" style="214" customWidth="1"/>
    <col min="5149" max="5149" width="3.6640625" style="214" customWidth="1"/>
    <col min="5150" max="5150" width="0.83203125" style="214" customWidth="1"/>
    <col min="5151" max="5151" width="6.83203125" style="214" customWidth="1"/>
    <col min="5152" max="5152" width="1.6640625" style="214" customWidth="1"/>
    <col min="5153" max="5153" width="2.1640625" style="214" customWidth="1"/>
    <col min="5154" max="5155" width="0.83203125" style="214" customWidth="1"/>
    <col min="5156" max="5156" width="4.5" style="214" customWidth="1"/>
    <col min="5157" max="5157" width="1.6640625" style="214" customWidth="1"/>
    <col min="5158" max="5158" width="2.6640625" style="214" customWidth="1"/>
    <col min="5159" max="5159" width="0.83203125" style="214" customWidth="1"/>
    <col min="5160" max="5160" width="2.1640625" style="214" customWidth="1"/>
    <col min="5161" max="5161" width="1.6640625" style="214" customWidth="1"/>
    <col min="5162" max="5162" width="0.83203125" style="214" customWidth="1"/>
    <col min="5163" max="5163" width="4.5" style="214" customWidth="1"/>
    <col min="5164" max="5164" width="1.6640625" style="214" customWidth="1"/>
    <col min="5165" max="5165" width="2.1640625" style="214" customWidth="1"/>
    <col min="5166" max="5166" width="0.83203125" style="214" customWidth="1"/>
    <col min="5167" max="5167" width="3.1640625" style="214" customWidth="1"/>
    <col min="5168" max="5168" width="2.1640625" style="214" customWidth="1"/>
    <col min="5169" max="5170" width="0.83203125" style="214" customWidth="1"/>
    <col min="5171" max="5171" width="0.1640625" style="214" customWidth="1"/>
    <col min="5172" max="5172" width="0.6640625" style="214" customWidth="1"/>
    <col min="5173" max="5376" width="8.83203125" style="214"/>
    <col min="5377" max="5377" width="1.83203125" style="214" customWidth="1"/>
    <col min="5378" max="5381" width="0.83203125" style="214" customWidth="1"/>
    <col min="5382" max="5382" width="0.1640625" style="214" customWidth="1"/>
    <col min="5383" max="5383" width="0.6640625" style="214" customWidth="1"/>
    <col min="5384" max="5384" width="14" style="214" customWidth="1"/>
    <col min="5385" max="5385" width="2.1640625" style="214" customWidth="1"/>
    <col min="5386" max="5386" width="4.5" style="214" customWidth="1"/>
    <col min="5387" max="5387" width="7.5" style="214" customWidth="1"/>
    <col min="5388" max="5388" width="5.5" style="214" customWidth="1"/>
    <col min="5389" max="5389" width="6.83203125" style="214" customWidth="1"/>
    <col min="5390" max="5390" width="3.1640625" style="214" customWidth="1"/>
    <col min="5391" max="5391" width="0.83203125" style="214" customWidth="1"/>
    <col min="5392" max="5392" width="0.1640625" style="214" customWidth="1"/>
    <col min="5393" max="5393" width="1.5" style="214" customWidth="1"/>
    <col min="5394" max="5394" width="1.6640625" style="214" customWidth="1"/>
    <col min="5395" max="5395" width="0.83203125" style="214" customWidth="1"/>
    <col min="5396" max="5396" width="3.1640625" style="214" customWidth="1"/>
    <col min="5397" max="5397" width="6.1640625" style="214" customWidth="1"/>
    <col min="5398" max="5398" width="2.1640625" style="214" customWidth="1"/>
    <col min="5399" max="5399" width="0.83203125" style="214" customWidth="1"/>
    <col min="5400" max="5400" width="0.1640625" style="214" customWidth="1"/>
    <col min="5401" max="5401" width="1.5" style="214" customWidth="1"/>
    <col min="5402" max="5402" width="1.6640625" style="214" customWidth="1"/>
    <col min="5403" max="5403" width="3.6640625" style="214" customWidth="1"/>
    <col min="5404" max="5404" width="0.83203125" style="214" customWidth="1"/>
    <col min="5405" max="5405" width="3.6640625" style="214" customWidth="1"/>
    <col min="5406" max="5406" width="0.83203125" style="214" customWidth="1"/>
    <col min="5407" max="5407" width="6.83203125" style="214" customWidth="1"/>
    <col min="5408" max="5408" width="1.6640625" style="214" customWidth="1"/>
    <col min="5409" max="5409" width="2.1640625" style="214" customWidth="1"/>
    <col min="5410" max="5411" width="0.83203125" style="214" customWidth="1"/>
    <col min="5412" max="5412" width="4.5" style="214" customWidth="1"/>
    <col min="5413" max="5413" width="1.6640625" style="214" customWidth="1"/>
    <col min="5414" max="5414" width="2.6640625" style="214" customWidth="1"/>
    <col min="5415" max="5415" width="0.83203125" style="214" customWidth="1"/>
    <col min="5416" max="5416" width="2.1640625" style="214" customWidth="1"/>
    <col min="5417" max="5417" width="1.6640625" style="214" customWidth="1"/>
    <col min="5418" max="5418" width="0.83203125" style="214" customWidth="1"/>
    <col min="5419" max="5419" width="4.5" style="214" customWidth="1"/>
    <col min="5420" max="5420" width="1.6640625" style="214" customWidth="1"/>
    <col min="5421" max="5421" width="2.1640625" style="214" customWidth="1"/>
    <col min="5422" max="5422" width="0.83203125" style="214" customWidth="1"/>
    <col min="5423" max="5423" width="3.1640625" style="214" customWidth="1"/>
    <col min="5424" max="5424" width="2.1640625" style="214" customWidth="1"/>
    <col min="5425" max="5426" width="0.83203125" style="214" customWidth="1"/>
    <col min="5427" max="5427" width="0.1640625" style="214" customWidth="1"/>
    <col min="5428" max="5428" width="0.6640625" style="214" customWidth="1"/>
    <col min="5429" max="5632" width="8.83203125" style="214"/>
    <col min="5633" max="5633" width="1.83203125" style="214" customWidth="1"/>
    <col min="5634" max="5637" width="0.83203125" style="214" customWidth="1"/>
    <col min="5638" max="5638" width="0.1640625" style="214" customWidth="1"/>
    <col min="5639" max="5639" width="0.6640625" style="214" customWidth="1"/>
    <col min="5640" max="5640" width="14" style="214" customWidth="1"/>
    <col min="5641" max="5641" width="2.1640625" style="214" customWidth="1"/>
    <col min="5642" max="5642" width="4.5" style="214" customWidth="1"/>
    <col min="5643" max="5643" width="7.5" style="214" customWidth="1"/>
    <col min="5644" max="5644" width="5.5" style="214" customWidth="1"/>
    <col min="5645" max="5645" width="6.83203125" style="214" customWidth="1"/>
    <col min="5646" max="5646" width="3.1640625" style="214" customWidth="1"/>
    <col min="5647" max="5647" width="0.83203125" style="214" customWidth="1"/>
    <col min="5648" max="5648" width="0.1640625" style="214" customWidth="1"/>
    <col min="5649" max="5649" width="1.5" style="214" customWidth="1"/>
    <col min="5650" max="5650" width="1.6640625" style="214" customWidth="1"/>
    <col min="5651" max="5651" width="0.83203125" style="214" customWidth="1"/>
    <col min="5652" max="5652" width="3.1640625" style="214" customWidth="1"/>
    <col min="5653" max="5653" width="6.1640625" style="214" customWidth="1"/>
    <col min="5654" max="5654" width="2.1640625" style="214" customWidth="1"/>
    <col min="5655" max="5655" width="0.83203125" style="214" customWidth="1"/>
    <col min="5656" max="5656" width="0.1640625" style="214" customWidth="1"/>
    <col min="5657" max="5657" width="1.5" style="214" customWidth="1"/>
    <col min="5658" max="5658" width="1.6640625" style="214" customWidth="1"/>
    <col min="5659" max="5659" width="3.6640625" style="214" customWidth="1"/>
    <col min="5660" max="5660" width="0.83203125" style="214" customWidth="1"/>
    <col min="5661" max="5661" width="3.6640625" style="214" customWidth="1"/>
    <col min="5662" max="5662" width="0.83203125" style="214" customWidth="1"/>
    <col min="5663" max="5663" width="6.83203125" style="214" customWidth="1"/>
    <col min="5664" max="5664" width="1.6640625" style="214" customWidth="1"/>
    <col min="5665" max="5665" width="2.1640625" style="214" customWidth="1"/>
    <col min="5666" max="5667" width="0.83203125" style="214" customWidth="1"/>
    <col min="5668" max="5668" width="4.5" style="214" customWidth="1"/>
    <col min="5669" max="5669" width="1.6640625" style="214" customWidth="1"/>
    <col min="5670" max="5670" width="2.6640625" style="214" customWidth="1"/>
    <col min="5671" max="5671" width="0.83203125" style="214" customWidth="1"/>
    <col min="5672" max="5672" width="2.1640625" style="214" customWidth="1"/>
    <col min="5673" max="5673" width="1.6640625" style="214" customWidth="1"/>
    <col min="5674" max="5674" width="0.83203125" style="214" customWidth="1"/>
    <col min="5675" max="5675" width="4.5" style="214" customWidth="1"/>
    <col min="5676" max="5676" width="1.6640625" style="214" customWidth="1"/>
    <col min="5677" max="5677" width="2.1640625" style="214" customWidth="1"/>
    <col min="5678" max="5678" width="0.83203125" style="214" customWidth="1"/>
    <col min="5679" max="5679" width="3.1640625" style="214" customWidth="1"/>
    <col min="5680" max="5680" width="2.1640625" style="214" customWidth="1"/>
    <col min="5681" max="5682" width="0.83203125" style="214" customWidth="1"/>
    <col min="5683" max="5683" width="0.1640625" style="214" customWidth="1"/>
    <col min="5684" max="5684" width="0.6640625" style="214" customWidth="1"/>
    <col min="5685" max="5888" width="8.83203125" style="214"/>
    <col min="5889" max="5889" width="1.83203125" style="214" customWidth="1"/>
    <col min="5890" max="5893" width="0.83203125" style="214" customWidth="1"/>
    <col min="5894" max="5894" width="0.1640625" style="214" customWidth="1"/>
    <col min="5895" max="5895" width="0.6640625" style="214" customWidth="1"/>
    <col min="5896" max="5896" width="14" style="214" customWidth="1"/>
    <col min="5897" max="5897" width="2.1640625" style="214" customWidth="1"/>
    <col min="5898" max="5898" width="4.5" style="214" customWidth="1"/>
    <col min="5899" max="5899" width="7.5" style="214" customWidth="1"/>
    <col min="5900" max="5900" width="5.5" style="214" customWidth="1"/>
    <col min="5901" max="5901" width="6.83203125" style="214" customWidth="1"/>
    <col min="5902" max="5902" width="3.1640625" style="214" customWidth="1"/>
    <col min="5903" max="5903" width="0.83203125" style="214" customWidth="1"/>
    <col min="5904" max="5904" width="0.1640625" style="214" customWidth="1"/>
    <col min="5905" max="5905" width="1.5" style="214" customWidth="1"/>
    <col min="5906" max="5906" width="1.6640625" style="214" customWidth="1"/>
    <col min="5907" max="5907" width="0.83203125" style="214" customWidth="1"/>
    <col min="5908" max="5908" width="3.1640625" style="214" customWidth="1"/>
    <col min="5909" max="5909" width="6.1640625" style="214" customWidth="1"/>
    <col min="5910" max="5910" width="2.1640625" style="214" customWidth="1"/>
    <col min="5911" max="5911" width="0.83203125" style="214" customWidth="1"/>
    <col min="5912" max="5912" width="0.1640625" style="214" customWidth="1"/>
    <col min="5913" max="5913" width="1.5" style="214" customWidth="1"/>
    <col min="5914" max="5914" width="1.6640625" style="214" customWidth="1"/>
    <col min="5915" max="5915" width="3.6640625" style="214" customWidth="1"/>
    <col min="5916" max="5916" width="0.83203125" style="214" customWidth="1"/>
    <col min="5917" max="5917" width="3.6640625" style="214" customWidth="1"/>
    <col min="5918" max="5918" width="0.83203125" style="214" customWidth="1"/>
    <col min="5919" max="5919" width="6.83203125" style="214" customWidth="1"/>
    <col min="5920" max="5920" width="1.6640625" style="214" customWidth="1"/>
    <col min="5921" max="5921" width="2.1640625" style="214" customWidth="1"/>
    <col min="5922" max="5923" width="0.83203125" style="214" customWidth="1"/>
    <col min="5924" max="5924" width="4.5" style="214" customWidth="1"/>
    <col min="5925" max="5925" width="1.6640625" style="214" customWidth="1"/>
    <col min="5926" max="5926" width="2.6640625" style="214" customWidth="1"/>
    <col min="5927" max="5927" width="0.83203125" style="214" customWidth="1"/>
    <col min="5928" max="5928" width="2.1640625" style="214" customWidth="1"/>
    <col min="5929" max="5929" width="1.6640625" style="214" customWidth="1"/>
    <col min="5930" max="5930" width="0.83203125" style="214" customWidth="1"/>
    <col min="5931" max="5931" width="4.5" style="214" customWidth="1"/>
    <col min="5932" max="5932" width="1.6640625" style="214" customWidth="1"/>
    <col min="5933" max="5933" width="2.1640625" style="214" customWidth="1"/>
    <col min="5934" max="5934" width="0.83203125" style="214" customWidth="1"/>
    <col min="5935" max="5935" width="3.1640625" style="214" customWidth="1"/>
    <col min="5936" max="5936" width="2.1640625" style="214" customWidth="1"/>
    <col min="5937" max="5938" width="0.83203125" style="214" customWidth="1"/>
    <col min="5939" max="5939" width="0.1640625" style="214" customWidth="1"/>
    <col min="5940" max="5940" width="0.6640625" style="214" customWidth="1"/>
    <col min="5941" max="6144" width="8.83203125" style="214"/>
    <col min="6145" max="6145" width="1.83203125" style="214" customWidth="1"/>
    <col min="6146" max="6149" width="0.83203125" style="214" customWidth="1"/>
    <col min="6150" max="6150" width="0.1640625" style="214" customWidth="1"/>
    <col min="6151" max="6151" width="0.6640625" style="214" customWidth="1"/>
    <col min="6152" max="6152" width="14" style="214" customWidth="1"/>
    <col min="6153" max="6153" width="2.1640625" style="214" customWidth="1"/>
    <col min="6154" max="6154" width="4.5" style="214" customWidth="1"/>
    <col min="6155" max="6155" width="7.5" style="214" customWidth="1"/>
    <col min="6156" max="6156" width="5.5" style="214" customWidth="1"/>
    <col min="6157" max="6157" width="6.83203125" style="214" customWidth="1"/>
    <col min="6158" max="6158" width="3.1640625" style="214" customWidth="1"/>
    <col min="6159" max="6159" width="0.83203125" style="214" customWidth="1"/>
    <col min="6160" max="6160" width="0.1640625" style="214" customWidth="1"/>
    <col min="6161" max="6161" width="1.5" style="214" customWidth="1"/>
    <col min="6162" max="6162" width="1.6640625" style="214" customWidth="1"/>
    <col min="6163" max="6163" width="0.83203125" style="214" customWidth="1"/>
    <col min="6164" max="6164" width="3.1640625" style="214" customWidth="1"/>
    <col min="6165" max="6165" width="6.1640625" style="214" customWidth="1"/>
    <col min="6166" max="6166" width="2.1640625" style="214" customWidth="1"/>
    <col min="6167" max="6167" width="0.83203125" style="214" customWidth="1"/>
    <col min="6168" max="6168" width="0.1640625" style="214" customWidth="1"/>
    <col min="6169" max="6169" width="1.5" style="214" customWidth="1"/>
    <col min="6170" max="6170" width="1.6640625" style="214" customWidth="1"/>
    <col min="6171" max="6171" width="3.6640625" style="214" customWidth="1"/>
    <col min="6172" max="6172" width="0.83203125" style="214" customWidth="1"/>
    <col min="6173" max="6173" width="3.6640625" style="214" customWidth="1"/>
    <col min="6174" max="6174" width="0.83203125" style="214" customWidth="1"/>
    <col min="6175" max="6175" width="6.83203125" style="214" customWidth="1"/>
    <col min="6176" max="6176" width="1.6640625" style="214" customWidth="1"/>
    <col min="6177" max="6177" width="2.1640625" style="214" customWidth="1"/>
    <col min="6178" max="6179" width="0.83203125" style="214" customWidth="1"/>
    <col min="6180" max="6180" width="4.5" style="214" customWidth="1"/>
    <col min="6181" max="6181" width="1.6640625" style="214" customWidth="1"/>
    <col min="6182" max="6182" width="2.6640625" style="214" customWidth="1"/>
    <col min="6183" max="6183" width="0.83203125" style="214" customWidth="1"/>
    <col min="6184" max="6184" width="2.1640625" style="214" customWidth="1"/>
    <col min="6185" max="6185" width="1.6640625" style="214" customWidth="1"/>
    <col min="6186" max="6186" width="0.83203125" style="214" customWidth="1"/>
    <col min="6187" max="6187" width="4.5" style="214" customWidth="1"/>
    <col min="6188" max="6188" width="1.6640625" style="214" customWidth="1"/>
    <col min="6189" max="6189" width="2.1640625" style="214" customWidth="1"/>
    <col min="6190" max="6190" width="0.83203125" style="214" customWidth="1"/>
    <col min="6191" max="6191" width="3.1640625" style="214" customWidth="1"/>
    <col min="6192" max="6192" width="2.1640625" style="214" customWidth="1"/>
    <col min="6193" max="6194" width="0.83203125" style="214" customWidth="1"/>
    <col min="6195" max="6195" width="0.1640625" style="214" customWidth="1"/>
    <col min="6196" max="6196" width="0.6640625" style="214" customWidth="1"/>
    <col min="6197" max="6400" width="8.83203125" style="214"/>
    <col min="6401" max="6401" width="1.83203125" style="214" customWidth="1"/>
    <col min="6402" max="6405" width="0.83203125" style="214" customWidth="1"/>
    <col min="6406" max="6406" width="0.1640625" style="214" customWidth="1"/>
    <col min="6407" max="6407" width="0.6640625" style="214" customWidth="1"/>
    <col min="6408" max="6408" width="14" style="214" customWidth="1"/>
    <col min="6409" max="6409" width="2.1640625" style="214" customWidth="1"/>
    <col min="6410" max="6410" width="4.5" style="214" customWidth="1"/>
    <col min="6411" max="6411" width="7.5" style="214" customWidth="1"/>
    <col min="6412" max="6412" width="5.5" style="214" customWidth="1"/>
    <col min="6413" max="6413" width="6.83203125" style="214" customWidth="1"/>
    <col min="6414" max="6414" width="3.1640625" style="214" customWidth="1"/>
    <col min="6415" max="6415" width="0.83203125" style="214" customWidth="1"/>
    <col min="6416" max="6416" width="0.1640625" style="214" customWidth="1"/>
    <col min="6417" max="6417" width="1.5" style="214" customWidth="1"/>
    <col min="6418" max="6418" width="1.6640625" style="214" customWidth="1"/>
    <col min="6419" max="6419" width="0.83203125" style="214" customWidth="1"/>
    <col min="6420" max="6420" width="3.1640625" style="214" customWidth="1"/>
    <col min="6421" max="6421" width="6.1640625" style="214" customWidth="1"/>
    <col min="6422" max="6422" width="2.1640625" style="214" customWidth="1"/>
    <col min="6423" max="6423" width="0.83203125" style="214" customWidth="1"/>
    <col min="6424" max="6424" width="0.1640625" style="214" customWidth="1"/>
    <col min="6425" max="6425" width="1.5" style="214" customWidth="1"/>
    <col min="6426" max="6426" width="1.6640625" style="214" customWidth="1"/>
    <col min="6427" max="6427" width="3.6640625" style="214" customWidth="1"/>
    <col min="6428" max="6428" width="0.83203125" style="214" customWidth="1"/>
    <col min="6429" max="6429" width="3.6640625" style="214" customWidth="1"/>
    <col min="6430" max="6430" width="0.83203125" style="214" customWidth="1"/>
    <col min="6431" max="6431" width="6.83203125" style="214" customWidth="1"/>
    <col min="6432" max="6432" width="1.6640625" style="214" customWidth="1"/>
    <col min="6433" max="6433" width="2.1640625" style="214" customWidth="1"/>
    <col min="6434" max="6435" width="0.83203125" style="214" customWidth="1"/>
    <col min="6436" max="6436" width="4.5" style="214" customWidth="1"/>
    <col min="6437" max="6437" width="1.6640625" style="214" customWidth="1"/>
    <col min="6438" max="6438" width="2.6640625" style="214" customWidth="1"/>
    <col min="6439" max="6439" width="0.83203125" style="214" customWidth="1"/>
    <col min="6440" max="6440" width="2.1640625" style="214" customWidth="1"/>
    <col min="6441" max="6441" width="1.6640625" style="214" customWidth="1"/>
    <col min="6442" max="6442" width="0.83203125" style="214" customWidth="1"/>
    <col min="6443" max="6443" width="4.5" style="214" customWidth="1"/>
    <col min="6444" max="6444" width="1.6640625" style="214" customWidth="1"/>
    <col min="6445" max="6445" width="2.1640625" style="214" customWidth="1"/>
    <col min="6446" max="6446" width="0.83203125" style="214" customWidth="1"/>
    <col min="6447" max="6447" width="3.1640625" style="214" customWidth="1"/>
    <col min="6448" max="6448" width="2.1640625" style="214" customWidth="1"/>
    <col min="6449" max="6450" width="0.83203125" style="214" customWidth="1"/>
    <col min="6451" max="6451" width="0.1640625" style="214" customWidth="1"/>
    <col min="6452" max="6452" width="0.6640625" style="214" customWidth="1"/>
    <col min="6453" max="6656" width="8.83203125" style="214"/>
    <col min="6657" max="6657" width="1.83203125" style="214" customWidth="1"/>
    <col min="6658" max="6661" width="0.83203125" style="214" customWidth="1"/>
    <col min="6662" max="6662" width="0.1640625" style="214" customWidth="1"/>
    <col min="6663" max="6663" width="0.6640625" style="214" customWidth="1"/>
    <col min="6664" max="6664" width="14" style="214" customWidth="1"/>
    <col min="6665" max="6665" width="2.1640625" style="214" customWidth="1"/>
    <col min="6666" max="6666" width="4.5" style="214" customWidth="1"/>
    <col min="6667" max="6667" width="7.5" style="214" customWidth="1"/>
    <col min="6668" max="6668" width="5.5" style="214" customWidth="1"/>
    <col min="6669" max="6669" width="6.83203125" style="214" customWidth="1"/>
    <col min="6670" max="6670" width="3.1640625" style="214" customWidth="1"/>
    <col min="6671" max="6671" width="0.83203125" style="214" customWidth="1"/>
    <col min="6672" max="6672" width="0.1640625" style="214" customWidth="1"/>
    <col min="6673" max="6673" width="1.5" style="214" customWidth="1"/>
    <col min="6674" max="6674" width="1.6640625" style="214" customWidth="1"/>
    <col min="6675" max="6675" width="0.83203125" style="214" customWidth="1"/>
    <col min="6676" max="6676" width="3.1640625" style="214" customWidth="1"/>
    <col min="6677" max="6677" width="6.1640625" style="214" customWidth="1"/>
    <col min="6678" max="6678" width="2.1640625" style="214" customWidth="1"/>
    <col min="6679" max="6679" width="0.83203125" style="214" customWidth="1"/>
    <col min="6680" max="6680" width="0.1640625" style="214" customWidth="1"/>
    <col min="6681" max="6681" width="1.5" style="214" customWidth="1"/>
    <col min="6682" max="6682" width="1.6640625" style="214" customWidth="1"/>
    <col min="6683" max="6683" width="3.6640625" style="214" customWidth="1"/>
    <col min="6684" max="6684" width="0.83203125" style="214" customWidth="1"/>
    <col min="6685" max="6685" width="3.6640625" style="214" customWidth="1"/>
    <col min="6686" max="6686" width="0.83203125" style="214" customWidth="1"/>
    <col min="6687" max="6687" width="6.83203125" style="214" customWidth="1"/>
    <col min="6688" max="6688" width="1.6640625" style="214" customWidth="1"/>
    <col min="6689" max="6689" width="2.1640625" style="214" customWidth="1"/>
    <col min="6690" max="6691" width="0.83203125" style="214" customWidth="1"/>
    <col min="6692" max="6692" width="4.5" style="214" customWidth="1"/>
    <col min="6693" max="6693" width="1.6640625" style="214" customWidth="1"/>
    <col min="6694" max="6694" width="2.6640625" style="214" customWidth="1"/>
    <col min="6695" max="6695" width="0.83203125" style="214" customWidth="1"/>
    <col min="6696" max="6696" width="2.1640625" style="214" customWidth="1"/>
    <col min="6697" max="6697" width="1.6640625" style="214" customWidth="1"/>
    <col min="6698" max="6698" width="0.83203125" style="214" customWidth="1"/>
    <col min="6699" max="6699" width="4.5" style="214" customWidth="1"/>
    <col min="6700" max="6700" width="1.6640625" style="214" customWidth="1"/>
    <col min="6701" max="6701" width="2.1640625" style="214" customWidth="1"/>
    <col min="6702" max="6702" width="0.83203125" style="214" customWidth="1"/>
    <col min="6703" max="6703" width="3.1640625" style="214" customWidth="1"/>
    <col min="6704" max="6704" width="2.1640625" style="214" customWidth="1"/>
    <col min="6705" max="6706" width="0.83203125" style="214" customWidth="1"/>
    <col min="6707" max="6707" width="0.1640625" style="214" customWidth="1"/>
    <col min="6708" max="6708" width="0.6640625" style="214" customWidth="1"/>
    <col min="6709" max="6912" width="8.83203125" style="214"/>
    <col min="6913" max="6913" width="1.83203125" style="214" customWidth="1"/>
    <col min="6914" max="6917" width="0.83203125" style="214" customWidth="1"/>
    <col min="6918" max="6918" width="0.1640625" style="214" customWidth="1"/>
    <col min="6919" max="6919" width="0.6640625" style="214" customWidth="1"/>
    <col min="6920" max="6920" width="14" style="214" customWidth="1"/>
    <col min="6921" max="6921" width="2.1640625" style="214" customWidth="1"/>
    <col min="6922" max="6922" width="4.5" style="214" customWidth="1"/>
    <col min="6923" max="6923" width="7.5" style="214" customWidth="1"/>
    <col min="6924" max="6924" width="5.5" style="214" customWidth="1"/>
    <col min="6925" max="6925" width="6.83203125" style="214" customWidth="1"/>
    <col min="6926" max="6926" width="3.1640625" style="214" customWidth="1"/>
    <col min="6927" max="6927" width="0.83203125" style="214" customWidth="1"/>
    <col min="6928" max="6928" width="0.1640625" style="214" customWidth="1"/>
    <col min="6929" max="6929" width="1.5" style="214" customWidth="1"/>
    <col min="6930" max="6930" width="1.6640625" style="214" customWidth="1"/>
    <col min="6931" max="6931" width="0.83203125" style="214" customWidth="1"/>
    <col min="6932" max="6932" width="3.1640625" style="214" customWidth="1"/>
    <col min="6933" max="6933" width="6.1640625" style="214" customWidth="1"/>
    <col min="6934" max="6934" width="2.1640625" style="214" customWidth="1"/>
    <col min="6935" max="6935" width="0.83203125" style="214" customWidth="1"/>
    <col min="6936" max="6936" width="0.1640625" style="214" customWidth="1"/>
    <col min="6937" max="6937" width="1.5" style="214" customWidth="1"/>
    <col min="6938" max="6938" width="1.6640625" style="214" customWidth="1"/>
    <col min="6939" max="6939" width="3.6640625" style="214" customWidth="1"/>
    <col min="6940" max="6940" width="0.83203125" style="214" customWidth="1"/>
    <col min="6941" max="6941" width="3.6640625" style="214" customWidth="1"/>
    <col min="6942" max="6942" width="0.83203125" style="214" customWidth="1"/>
    <col min="6943" max="6943" width="6.83203125" style="214" customWidth="1"/>
    <col min="6944" max="6944" width="1.6640625" style="214" customWidth="1"/>
    <col min="6945" max="6945" width="2.1640625" style="214" customWidth="1"/>
    <col min="6946" max="6947" width="0.83203125" style="214" customWidth="1"/>
    <col min="6948" max="6948" width="4.5" style="214" customWidth="1"/>
    <col min="6949" max="6949" width="1.6640625" style="214" customWidth="1"/>
    <col min="6950" max="6950" width="2.6640625" style="214" customWidth="1"/>
    <col min="6951" max="6951" width="0.83203125" style="214" customWidth="1"/>
    <col min="6952" max="6952" width="2.1640625" style="214" customWidth="1"/>
    <col min="6953" max="6953" width="1.6640625" style="214" customWidth="1"/>
    <col min="6954" max="6954" width="0.83203125" style="214" customWidth="1"/>
    <col min="6955" max="6955" width="4.5" style="214" customWidth="1"/>
    <col min="6956" max="6956" width="1.6640625" style="214" customWidth="1"/>
    <col min="6957" max="6957" width="2.1640625" style="214" customWidth="1"/>
    <col min="6958" max="6958" width="0.83203125" style="214" customWidth="1"/>
    <col min="6959" max="6959" width="3.1640625" style="214" customWidth="1"/>
    <col min="6960" max="6960" width="2.1640625" style="214" customWidth="1"/>
    <col min="6961" max="6962" width="0.83203125" style="214" customWidth="1"/>
    <col min="6963" max="6963" width="0.1640625" style="214" customWidth="1"/>
    <col min="6964" max="6964" width="0.6640625" style="214" customWidth="1"/>
    <col min="6965" max="7168" width="8.83203125" style="214"/>
    <col min="7169" max="7169" width="1.83203125" style="214" customWidth="1"/>
    <col min="7170" max="7173" width="0.83203125" style="214" customWidth="1"/>
    <col min="7174" max="7174" width="0.1640625" style="214" customWidth="1"/>
    <col min="7175" max="7175" width="0.6640625" style="214" customWidth="1"/>
    <col min="7176" max="7176" width="14" style="214" customWidth="1"/>
    <col min="7177" max="7177" width="2.1640625" style="214" customWidth="1"/>
    <col min="7178" max="7178" width="4.5" style="214" customWidth="1"/>
    <col min="7179" max="7179" width="7.5" style="214" customWidth="1"/>
    <col min="7180" max="7180" width="5.5" style="214" customWidth="1"/>
    <col min="7181" max="7181" width="6.83203125" style="214" customWidth="1"/>
    <col min="7182" max="7182" width="3.1640625" style="214" customWidth="1"/>
    <col min="7183" max="7183" width="0.83203125" style="214" customWidth="1"/>
    <col min="7184" max="7184" width="0.1640625" style="214" customWidth="1"/>
    <col min="7185" max="7185" width="1.5" style="214" customWidth="1"/>
    <col min="7186" max="7186" width="1.6640625" style="214" customWidth="1"/>
    <col min="7187" max="7187" width="0.83203125" style="214" customWidth="1"/>
    <col min="7188" max="7188" width="3.1640625" style="214" customWidth="1"/>
    <col min="7189" max="7189" width="6.1640625" style="214" customWidth="1"/>
    <col min="7190" max="7190" width="2.1640625" style="214" customWidth="1"/>
    <col min="7191" max="7191" width="0.83203125" style="214" customWidth="1"/>
    <col min="7192" max="7192" width="0.1640625" style="214" customWidth="1"/>
    <col min="7193" max="7193" width="1.5" style="214" customWidth="1"/>
    <col min="7194" max="7194" width="1.6640625" style="214" customWidth="1"/>
    <col min="7195" max="7195" width="3.6640625" style="214" customWidth="1"/>
    <col min="7196" max="7196" width="0.83203125" style="214" customWidth="1"/>
    <col min="7197" max="7197" width="3.6640625" style="214" customWidth="1"/>
    <col min="7198" max="7198" width="0.83203125" style="214" customWidth="1"/>
    <col min="7199" max="7199" width="6.83203125" style="214" customWidth="1"/>
    <col min="7200" max="7200" width="1.6640625" style="214" customWidth="1"/>
    <col min="7201" max="7201" width="2.1640625" style="214" customWidth="1"/>
    <col min="7202" max="7203" width="0.83203125" style="214" customWidth="1"/>
    <col min="7204" max="7204" width="4.5" style="214" customWidth="1"/>
    <col min="7205" max="7205" width="1.6640625" style="214" customWidth="1"/>
    <col min="7206" max="7206" width="2.6640625" style="214" customWidth="1"/>
    <col min="7207" max="7207" width="0.83203125" style="214" customWidth="1"/>
    <col min="7208" max="7208" width="2.1640625" style="214" customWidth="1"/>
    <col min="7209" max="7209" width="1.6640625" style="214" customWidth="1"/>
    <col min="7210" max="7210" width="0.83203125" style="214" customWidth="1"/>
    <col min="7211" max="7211" width="4.5" style="214" customWidth="1"/>
    <col min="7212" max="7212" width="1.6640625" style="214" customWidth="1"/>
    <col min="7213" max="7213" width="2.1640625" style="214" customWidth="1"/>
    <col min="7214" max="7214" width="0.83203125" style="214" customWidth="1"/>
    <col min="7215" max="7215" width="3.1640625" style="214" customWidth="1"/>
    <col min="7216" max="7216" width="2.1640625" style="214" customWidth="1"/>
    <col min="7217" max="7218" width="0.83203125" style="214" customWidth="1"/>
    <col min="7219" max="7219" width="0.1640625" style="214" customWidth="1"/>
    <col min="7220" max="7220" width="0.6640625" style="214" customWidth="1"/>
    <col min="7221" max="7424" width="8.83203125" style="214"/>
    <col min="7425" max="7425" width="1.83203125" style="214" customWidth="1"/>
    <col min="7426" max="7429" width="0.83203125" style="214" customWidth="1"/>
    <col min="7430" max="7430" width="0.1640625" style="214" customWidth="1"/>
    <col min="7431" max="7431" width="0.6640625" style="214" customWidth="1"/>
    <col min="7432" max="7432" width="14" style="214" customWidth="1"/>
    <col min="7433" max="7433" width="2.1640625" style="214" customWidth="1"/>
    <col min="7434" max="7434" width="4.5" style="214" customWidth="1"/>
    <col min="7435" max="7435" width="7.5" style="214" customWidth="1"/>
    <col min="7436" max="7436" width="5.5" style="214" customWidth="1"/>
    <col min="7437" max="7437" width="6.83203125" style="214" customWidth="1"/>
    <col min="7438" max="7438" width="3.1640625" style="214" customWidth="1"/>
    <col min="7439" max="7439" width="0.83203125" style="214" customWidth="1"/>
    <col min="7440" max="7440" width="0.1640625" style="214" customWidth="1"/>
    <col min="7441" max="7441" width="1.5" style="214" customWidth="1"/>
    <col min="7442" max="7442" width="1.6640625" style="214" customWidth="1"/>
    <col min="7443" max="7443" width="0.83203125" style="214" customWidth="1"/>
    <col min="7444" max="7444" width="3.1640625" style="214" customWidth="1"/>
    <col min="7445" max="7445" width="6.1640625" style="214" customWidth="1"/>
    <col min="7446" max="7446" width="2.1640625" style="214" customWidth="1"/>
    <col min="7447" max="7447" width="0.83203125" style="214" customWidth="1"/>
    <col min="7448" max="7448" width="0.1640625" style="214" customWidth="1"/>
    <col min="7449" max="7449" width="1.5" style="214" customWidth="1"/>
    <col min="7450" max="7450" width="1.6640625" style="214" customWidth="1"/>
    <col min="7451" max="7451" width="3.6640625" style="214" customWidth="1"/>
    <col min="7452" max="7452" width="0.83203125" style="214" customWidth="1"/>
    <col min="7453" max="7453" width="3.6640625" style="214" customWidth="1"/>
    <col min="7454" max="7454" width="0.83203125" style="214" customWidth="1"/>
    <col min="7455" max="7455" width="6.83203125" style="214" customWidth="1"/>
    <col min="7456" max="7456" width="1.6640625" style="214" customWidth="1"/>
    <col min="7457" max="7457" width="2.1640625" style="214" customWidth="1"/>
    <col min="7458" max="7459" width="0.83203125" style="214" customWidth="1"/>
    <col min="7460" max="7460" width="4.5" style="214" customWidth="1"/>
    <col min="7461" max="7461" width="1.6640625" style="214" customWidth="1"/>
    <col min="7462" max="7462" width="2.6640625" style="214" customWidth="1"/>
    <col min="7463" max="7463" width="0.83203125" style="214" customWidth="1"/>
    <col min="7464" max="7464" width="2.1640625" style="214" customWidth="1"/>
    <col min="7465" max="7465" width="1.6640625" style="214" customWidth="1"/>
    <col min="7466" max="7466" width="0.83203125" style="214" customWidth="1"/>
    <col min="7467" max="7467" width="4.5" style="214" customWidth="1"/>
    <col min="7468" max="7468" width="1.6640625" style="214" customWidth="1"/>
    <col min="7469" max="7469" width="2.1640625" style="214" customWidth="1"/>
    <col min="7470" max="7470" width="0.83203125" style="214" customWidth="1"/>
    <col min="7471" max="7471" width="3.1640625" style="214" customWidth="1"/>
    <col min="7472" max="7472" width="2.1640625" style="214" customWidth="1"/>
    <col min="7473" max="7474" width="0.83203125" style="214" customWidth="1"/>
    <col min="7475" max="7475" width="0.1640625" style="214" customWidth="1"/>
    <col min="7476" max="7476" width="0.6640625" style="214" customWidth="1"/>
    <col min="7477" max="7680" width="8.83203125" style="214"/>
    <col min="7681" max="7681" width="1.83203125" style="214" customWidth="1"/>
    <col min="7682" max="7685" width="0.83203125" style="214" customWidth="1"/>
    <col min="7686" max="7686" width="0.1640625" style="214" customWidth="1"/>
    <col min="7687" max="7687" width="0.6640625" style="214" customWidth="1"/>
    <col min="7688" max="7688" width="14" style="214" customWidth="1"/>
    <col min="7689" max="7689" width="2.1640625" style="214" customWidth="1"/>
    <col min="7690" max="7690" width="4.5" style="214" customWidth="1"/>
    <col min="7691" max="7691" width="7.5" style="214" customWidth="1"/>
    <col min="7692" max="7692" width="5.5" style="214" customWidth="1"/>
    <col min="7693" max="7693" width="6.83203125" style="214" customWidth="1"/>
    <col min="7694" max="7694" width="3.1640625" style="214" customWidth="1"/>
    <col min="7695" max="7695" width="0.83203125" style="214" customWidth="1"/>
    <col min="7696" max="7696" width="0.1640625" style="214" customWidth="1"/>
    <col min="7697" max="7697" width="1.5" style="214" customWidth="1"/>
    <col min="7698" max="7698" width="1.6640625" style="214" customWidth="1"/>
    <col min="7699" max="7699" width="0.83203125" style="214" customWidth="1"/>
    <col min="7700" max="7700" width="3.1640625" style="214" customWidth="1"/>
    <col min="7701" max="7701" width="6.1640625" style="214" customWidth="1"/>
    <col min="7702" max="7702" width="2.1640625" style="214" customWidth="1"/>
    <col min="7703" max="7703" width="0.83203125" style="214" customWidth="1"/>
    <col min="7704" max="7704" width="0.1640625" style="214" customWidth="1"/>
    <col min="7705" max="7705" width="1.5" style="214" customWidth="1"/>
    <col min="7706" max="7706" width="1.6640625" style="214" customWidth="1"/>
    <col min="7707" max="7707" width="3.6640625" style="214" customWidth="1"/>
    <col min="7708" max="7708" width="0.83203125" style="214" customWidth="1"/>
    <col min="7709" max="7709" width="3.6640625" style="214" customWidth="1"/>
    <col min="7710" max="7710" width="0.83203125" style="214" customWidth="1"/>
    <col min="7711" max="7711" width="6.83203125" style="214" customWidth="1"/>
    <col min="7712" max="7712" width="1.6640625" style="214" customWidth="1"/>
    <col min="7713" max="7713" width="2.1640625" style="214" customWidth="1"/>
    <col min="7714" max="7715" width="0.83203125" style="214" customWidth="1"/>
    <col min="7716" max="7716" width="4.5" style="214" customWidth="1"/>
    <col min="7717" max="7717" width="1.6640625" style="214" customWidth="1"/>
    <col min="7718" max="7718" width="2.6640625" style="214" customWidth="1"/>
    <col min="7719" max="7719" width="0.83203125" style="214" customWidth="1"/>
    <col min="7720" max="7720" width="2.1640625" style="214" customWidth="1"/>
    <col min="7721" max="7721" width="1.6640625" style="214" customWidth="1"/>
    <col min="7722" max="7722" width="0.83203125" style="214" customWidth="1"/>
    <col min="7723" max="7723" width="4.5" style="214" customWidth="1"/>
    <col min="7724" max="7724" width="1.6640625" style="214" customWidth="1"/>
    <col min="7725" max="7725" width="2.1640625" style="214" customWidth="1"/>
    <col min="7726" max="7726" width="0.83203125" style="214" customWidth="1"/>
    <col min="7727" max="7727" width="3.1640625" style="214" customWidth="1"/>
    <col min="7728" max="7728" width="2.1640625" style="214" customWidth="1"/>
    <col min="7729" max="7730" width="0.83203125" style="214" customWidth="1"/>
    <col min="7731" max="7731" width="0.1640625" style="214" customWidth="1"/>
    <col min="7732" max="7732" width="0.6640625" style="214" customWidth="1"/>
    <col min="7733" max="7936" width="8.83203125" style="214"/>
    <col min="7937" max="7937" width="1.83203125" style="214" customWidth="1"/>
    <col min="7938" max="7941" width="0.83203125" style="214" customWidth="1"/>
    <col min="7942" max="7942" width="0.1640625" style="214" customWidth="1"/>
    <col min="7943" max="7943" width="0.6640625" style="214" customWidth="1"/>
    <col min="7944" max="7944" width="14" style="214" customWidth="1"/>
    <col min="7945" max="7945" width="2.1640625" style="214" customWidth="1"/>
    <col min="7946" max="7946" width="4.5" style="214" customWidth="1"/>
    <col min="7947" max="7947" width="7.5" style="214" customWidth="1"/>
    <col min="7948" max="7948" width="5.5" style="214" customWidth="1"/>
    <col min="7949" max="7949" width="6.83203125" style="214" customWidth="1"/>
    <col min="7950" max="7950" width="3.1640625" style="214" customWidth="1"/>
    <col min="7951" max="7951" width="0.83203125" style="214" customWidth="1"/>
    <col min="7952" max="7952" width="0.1640625" style="214" customWidth="1"/>
    <col min="7953" max="7953" width="1.5" style="214" customWidth="1"/>
    <col min="7954" max="7954" width="1.6640625" style="214" customWidth="1"/>
    <col min="7955" max="7955" width="0.83203125" style="214" customWidth="1"/>
    <col min="7956" max="7956" width="3.1640625" style="214" customWidth="1"/>
    <col min="7957" max="7957" width="6.1640625" style="214" customWidth="1"/>
    <col min="7958" max="7958" width="2.1640625" style="214" customWidth="1"/>
    <col min="7959" max="7959" width="0.83203125" style="214" customWidth="1"/>
    <col min="7960" max="7960" width="0.1640625" style="214" customWidth="1"/>
    <col min="7961" max="7961" width="1.5" style="214" customWidth="1"/>
    <col min="7962" max="7962" width="1.6640625" style="214" customWidth="1"/>
    <col min="7963" max="7963" width="3.6640625" style="214" customWidth="1"/>
    <col min="7964" max="7964" width="0.83203125" style="214" customWidth="1"/>
    <col min="7965" max="7965" width="3.6640625" style="214" customWidth="1"/>
    <col min="7966" max="7966" width="0.83203125" style="214" customWidth="1"/>
    <col min="7967" max="7967" width="6.83203125" style="214" customWidth="1"/>
    <col min="7968" max="7968" width="1.6640625" style="214" customWidth="1"/>
    <col min="7969" max="7969" width="2.1640625" style="214" customWidth="1"/>
    <col min="7970" max="7971" width="0.83203125" style="214" customWidth="1"/>
    <col min="7972" max="7972" width="4.5" style="214" customWidth="1"/>
    <col min="7973" max="7973" width="1.6640625" style="214" customWidth="1"/>
    <col min="7974" max="7974" width="2.6640625" style="214" customWidth="1"/>
    <col min="7975" max="7975" width="0.83203125" style="214" customWidth="1"/>
    <col min="7976" max="7976" width="2.1640625" style="214" customWidth="1"/>
    <col min="7977" max="7977" width="1.6640625" style="214" customWidth="1"/>
    <col min="7978" max="7978" width="0.83203125" style="214" customWidth="1"/>
    <col min="7979" max="7979" width="4.5" style="214" customWidth="1"/>
    <col min="7980" max="7980" width="1.6640625" style="214" customWidth="1"/>
    <col min="7981" max="7981" width="2.1640625" style="214" customWidth="1"/>
    <col min="7982" max="7982" width="0.83203125" style="214" customWidth="1"/>
    <col min="7983" max="7983" width="3.1640625" style="214" customWidth="1"/>
    <col min="7984" max="7984" width="2.1640625" style="214" customWidth="1"/>
    <col min="7985" max="7986" width="0.83203125" style="214" customWidth="1"/>
    <col min="7987" max="7987" width="0.1640625" style="214" customWidth="1"/>
    <col min="7988" max="7988" width="0.6640625" style="214" customWidth="1"/>
    <col min="7989" max="8192" width="8.83203125" style="214"/>
    <col min="8193" max="8193" width="1.83203125" style="214" customWidth="1"/>
    <col min="8194" max="8197" width="0.83203125" style="214" customWidth="1"/>
    <col min="8198" max="8198" width="0.1640625" style="214" customWidth="1"/>
    <col min="8199" max="8199" width="0.6640625" style="214" customWidth="1"/>
    <col min="8200" max="8200" width="14" style="214" customWidth="1"/>
    <col min="8201" max="8201" width="2.1640625" style="214" customWidth="1"/>
    <col min="8202" max="8202" width="4.5" style="214" customWidth="1"/>
    <col min="8203" max="8203" width="7.5" style="214" customWidth="1"/>
    <col min="8204" max="8204" width="5.5" style="214" customWidth="1"/>
    <col min="8205" max="8205" width="6.83203125" style="214" customWidth="1"/>
    <col min="8206" max="8206" width="3.1640625" style="214" customWidth="1"/>
    <col min="8207" max="8207" width="0.83203125" style="214" customWidth="1"/>
    <col min="8208" max="8208" width="0.1640625" style="214" customWidth="1"/>
    <col min="8209" max="8209" width="1.5" style="214" customWidth="1"/>
    <col min="8210" max="8210" width="1.6640625" style="214" customWidth="1"/>
    <col min="8211" max="8211" width="0.83203125" style="214" customWidth="1"/>
    <col min="8212" max="8212" width="3.1640625" style="214" customWidth="1"/>
    <col min="8213" max="8213" width="6.1640625" style="214" customWidth="1"/>
    <col min="8214" max="8214" width="2.1640625" style="214" customWidth="1"/>
    <col min="8215" max="8215" width="0.83203125" style="214" customWidth="1"/>
    <col min="8216" max="8216" width="0.1640625" style="214" customWidth="1"/>
    <col min="8217" max="8217" width="1.5" style="214" customWidth="1"/>
    <col min="8218" max="8218" width="1.6640625" style="214" customWidth="1"/>
    <col min="8219" max="8219" width="3.6640625" style="214" customWidth="1"/>
    <col min="8220" max="8220" width="0.83203125" style="214" customWidth="1"/>
    <col min="8221" max="8221" width="3.6640625" style="214" customWidth="1"/>
    <col min="8222" max="8222" width="0.83203125" style="214" customWidth="1"/>
    <col min="8223" max="8223" width="6.83203125" style="214" customWidth="1"/>
    <col min="8224" max="8224" width="1.6640625" style="214" customWidth="1"/>
    <col min="8225" max="8225" width="2.1640625" style="214" customWidth="1"/>
    <col min="8226" max="8227" width="0.83203125" style="214" customWidth="1"/>
    <col min="8228" max="8228" width="4.5" style="214" customWidth="1"/>
    <col min="8229" max="8229" width="1.6640625" style="214" customWidth="1"/>
    <col min="8230" max="8230" width="2.6640625" style="214" customWidth="1"/>
    <col min="8231" max="8231" width="0.83203125" style="214" customWidth="1"/>
    <col min="8232" max="8232" width="2.1640625" style="214" customWidth="1"/>
    <col min="8233" max="8233" width="1.6640625" style="214" customWidth="1"/>
    <col min="8234" max="8234" width="0.83203125" style="214" customWidth="1"/>
    <col min="8235" max="8235" width="4.5" style="214" customWidth="1"/>
    <col min="8236" max="8236" width="1.6640625" style="214" customWidth="1"/>
    <col min="8237" max="8237" width="2.1640625" style="214" customWidth="1"/>
    <col min="8238" max="8238" width="0.83203125" style="214" customWidth="1"/>
    <col min="8239" max="8239" width="3.1640625" style="214" customWidth="1"/>
    <col min="8240" max="8240" width="2.1640625" style="214" customWidth="1"/>
    <col min="8241" max="8242" width="0.83203125" style="214" customWidth="1"/>
    <col min="8243" max="8243" width="0.1640625" style="214" customWidth="1"/>
    <col min="8244" max="8244" width="0.6640625" style="214" customWidth="1"/>
    <col min="8245" max="8448" width="8.83203125" style="214"/>
    <col min="8449" max="8449" width="1.83203125" style="214" customWidth="1"/>
    <col min="8450" max="8453" width="0.83203125" style="214" customWidth="1"/>
    <col min="8454" max="8454" width="0.1640625" style="214" customWidth="1"/>
    <col min="8455" max="8455" width="0.6640625" style="214" customWidth="1"/>
    <col min="8456" max="8456" width="14" style="214" customWidth="1"/>
    <col min="8457" max="8457" width="2.1640625" style="214" customWidth="1"/>
    <col min="8458" max="8458" width="4.5" style="214" customWidth="1"/>
    <col min="8459" max="8459" width="7.5" style="214" customWidth="1"/>
    <col min="8460" max="8460" width="5.5" style="214" customWidth="1"/>
    <col min="8461" max="8461" width="6.83203125" style="214" customWidth="1"/>
    <col min="8462" max="8462" width="3.1640625" style="214" customWidth="1"/>
    <col min="8463" max="8463" width="0.83203125" style="214" customWidth="1"/>
    <col min="8464" max="8464" width="0.1640625" style="214" customWidth="1"/>
    <col min="8465" max="8465" width="1.5" style="214" customWidth="1"/>
    <col min="8466" max="8466" width="1.6640625" style="214" customWidth="1"/>
    <col min="8467" max="8467" width="0.83203125" style="214" customWidth="1"/>
    <col min="8468" max="8468" width="3.1640625" style="214" customWidth="1"/>
    <col min="8469" max="8469" width="6.1640625" style="214" customWidth="1"/>
    <col min="8470" max="8470" width="2.1640625" style="214" customWidth="1"/>
    <col min="8471" max="8471" width="0.83203125" style="214" customWidth="1"/>
    <col min="8472" max="8472" width="0.1640625" style="214" customWidth="1"/>
    <col min="8473" max="8473" width="1.5" style="214" customWidth="1"/>
    <col min="8474" max="8474" width="1.6640625" style="214" customWidth="1"/>
    <col min="8475" max="8475" width="3.6640625" style="214" customWidth="1"/>
    <col min="8476" max="8476" width="0.83203125" style="214" customWidth="1"/>
    <col min="8477" max="8477" width="3.6640625" style="214" customWidth="1"/>
    <col min="8478" max="8478" width="0.83203125" style="214" customWidth="1"/>
    <col min="8479" max="8479" width="6.83203125" style="214" customWidth="1"/>
    <col min="8480" max="8480" width="1.6640625" style="214" customWidth="1"/>
    <col min="8481" max="8481" width="2.1640625" style="214" customWidth="1"/>
    <col min="8482" max="8483" width="0.83203125" style="214" customWidth="1"/>
    <col min="8484" max="8484" width="4.5" style="214" customWidth="1"/>
    <col min="8485" max="8485" width="1.6640625" style="214" customWidth="1"/>
    <col min="8486" max="8486" width="2.6640625" style="214" customWidth="1"/>
    <col min="8487" max="8487" width="0.83203125" style="214" customWidth="1"/>
    <col min="8488" max="8488" width="2.1640625" style="214" customWidth="1"/>
    <col min="8489" max="8489" width="1.6640625" style="214" customWidth="1"/>
    <col min="8490" max="8490" width="0.83203125" style="214" customWidth="1"/>
    <col min="8491" max="8491" width="4.5" style="214" customWidth="1"/>
    <col min="8492" max="8492" width="1.6640625" style="214" customWidth="1"/>
    <col min="8493" max="8493" width="2.1640625" style="214" customWidth="1"/>
    <col min="8494" max="8494" width="0.83203125" style="214" customWidth="1"/>
    <col min="8495" max="8495" width="3.1640625" style="214" customWidth="1"/>
    <col min="8496" max="8496" width="2.1640625" style="214" customWidth="1"/>
    <col min="8497" max="8498" width="0.83203125" style="214" customWidth="1"/>
    <col min="8499" max="8499" width="0.1640625" style="214" customWidth="1"/>
    <col min="8500" max="8500" width="0.6640625" style="214" customWidth="1"/>
    <col min="8501" max="8704" width="8.83203125" style="214"/>
    <col min="8705" max="8705" width="1.83203125" style="214" customWidth="1"/>
    <col min="8706" max="8709" width="0.83203125" style="214" customWidth="1"/>
    <col min="8710" max="8710" width="0.1640625" style="214" customWidth="1"/>
    <col min="8711" max="8711" width="0.6640625" style="214" customWidth="1"/>
    <col min="8712" max="8712" width="14" style="214" customWidth="1"/>
    <col min="8713" max="8713" width="2.1640625" style="214" customWidth="1"/>
    <col min="8714" max="8714" width="4.5" style="214" customWidth="1"/>
    <col min="8715" max="8715" width="7.5" style="214" customWidth="1"/>
    <col min="8716" max="8716" width="5.5" style="214" customWidth="1"/>
    <col min="8717" max="8717" width="6.83203125" style="214" customWidth="1"/>
    <col min="8718" max="8718" width="3.1640625" style="214" customWidth="1"/>
    <col min="8719" max="8719" width="0.83203125" style="214" customWidth="1"/>
    <col min="8720" max="8720" width="0.1640625" style="214" customWidth="1"/>
    <col min="8721" max="8721" width="1.5" style="214" customWidth="1"/>
    <col min="8722" max="8722" width="1.6640625" style="214" customWidth="1"/>
    <col min="8723" max="8723" width="0.83203125" style="214" customWidth="1"/>
    <col min="8724" max="8724" width="3.1640625" style="214" customWidth="1"/>
    <col min="8725" max="8725" width="6.1640625" style="214" customWidth="1"/>
    <col min="8726" max="8726" width="2.1640625" style="214" customWidth="1"/>
    <col min="8727" max="8727" width="0.83203125" style="214" customWidth="1"/>
    <col min="8728" max="8728" width="0.1640625" style="214" customWidth="1"/>
    <col min="8729" max="8729" width="1.5" style="214" customWidth="1"/>
    <col min="8730" max="8730" width="1.6640625" style="214" customWidth="1"/>
    <col min="8731" max="8731" width="3.6640625" style="214" customWidth="1"/>
    <col min="8732" max="8732" width="0.83203125" style="214" customWidth="1"/>
    <col min="8733" max="8733" width="3.6640625" style="214" customWidth="1"/>
    <col min="8734" max="8734" width="0.83203125" style="214" customWidth="1"/>
    <col min="8735" max="8735" width="6.83203125" style="214" customWidth="1"/>
    <col min="8736" max="8736" width="1.6640625" style="214" customWidth="1"/>
    <col min="8737" max="8737" width="2.1640625" style="214" customWidth="1"/>
    <col min="8738" max="8739" width="0.83203125" style="214" customWidth="1"/>
    <col min="8740" max="8740" width="4.5" style="214" customWidth="1"/>
    <col min="8741" max="8741" width="1.6640625" style="214" customWidth="1"/>
    <col min="8742" max="8742" width="2.6640625" style="214" customWidth="1"/>
    <col min="8743" max="8743" width="0.83203125" style="214" customWidth="1"/>
    <col min="8744" max="8744" width="2.1640625" style="214" customWidth="1"/>
    <col min="8745" max="8745" width="1.6640625" style="214" customWidth="1"/>
    <col min="8746" max="8746" width="0.83203125" style="214" customWidth="1"/>
    <col min="8747" max="8747" width="4.5" style="214" customWidth="1"/>
    <col min="8748" max="8748" width="1.6640625" style="214" customWidth="1"/>
    <col min="8749" max="8749" width="2.1640625" style="214" customWidth="1"/>
    <col min="8750" max="8750" width="0.83203125" style="214" customWidth="1"/>
    <col min="8751" max="8751" width="3.1640625" style="214" customWidth="1"/>
    <col min="8752" max="8752" width="2.1640625" style="214" customWidth="1"/>
    <col min="8753" max="8754" width="0.83203125" style="214" customWidth="1"/>
    <col min="8755" max="8755" width="0.1640625" style="214" customWidth="1"/>
    <col min="8756" max="8756" width="0.6640625" style="214" customWidth="1"/>
    <col min="8757" max="8960" width="8.83203125" style="214"/>
    <col min="8961" max="8961" width="1.83203125" style="214" customWidth="1"/>
    <col min="8962" max="8965" width="0.83203125" style="214" customWidth="1"/>
    <col min="8966" max="8966" width="0.1640625" style="214" customWidth="1"/>
    <col min="8967" max="8967" width="0.6640625" style="214" customWidth="1"/>
    <col min="8968" max="8968" width="14" style="214" customWidth="1"/>
    <col min="8969" max="8969" width="2.1640625" style="214" customWidth="1"/>
    <col min="8970" max="8970" width="4.5" style="214" customWidth="1"/>
    <col min="8971" max="8971" width="7.5" style="214" customWidth="1"/>
    <col min="8972" max="8972" width="5.5" style="214" customWidth="1"/>
    <col min="8973" max="8973" width="6.83203125" style="214" customWidth="1"/>
    <col min="8974" max="8974" width="3.1640625" style="214" customWidth="1"/>
    <col min="8975" max="8975" width="0.83203125" style="214" customWidth="1"/>
    <col min="8976" max="8976" width="0.1640625" style="214" customWidth="1"/>
    <col min="8977" max="8977" width="1.5" style="214" customWidth="1"/>
    <col min="8978" max="8978" width="1.6640625" style="214" customWidth="1"/>
    <col min="8979" max="8979" width="0.83203125" style="214" customWidth="1"/>
    <col min="8980" max="8980" width="3.1640625" style="214" customWidth="1"/>
    <col min="8981" max="8981" width="6.1640625" style="214" customWidth="1"/>
    <col min="8982" max="8982" width="2.1640625" style="214" customWidth="1"/>
    <col min="8983" max="8983" width="0.83203125" style="214" customWidth="1"/>
    <col min="8984" max="8984" width="0.1640625" style="214" customWidth="1"/>
    <col min="8985" max="8985" width="1.5" style="214" customWidth="1"/>
    <col min="8986" max="8986" width="1.6640625" style="214" customWidth="1"/>
    <col min="8987" max="8987" width="3.6640625" style="214" customWidth="1"/>
    <col min="8988" max="8988" width="0.83203125" style="214" customWidth="1"/>
    <col min="8989" max="8989" width="3.6640625" style="214" customWidth="1"/>
    <col min="8990" max="8990" width="0.83203125" style="214" customWidth="1"/>
    <col min="8991" max="8991" width="6.83203125" style="214" customWidth="1"/>
    <col min="8992" max="8992" width="1.6640625" style="214" customWidth="1"/>
    <col min="8993" max="8993" width="2.1640625" style="214" customWidth="1"/>
    <col min="8994" max="8995" width="0.83203125" style="214" customWidth="1"/>
    <col min="8996" max="8996" width="4.5" style="214" customWidth="1"/>
    <col min="8997" max="8997" width="1.6640625" style="214" customWidth="1"/>
    <col min="8998" max="8998" width="2.6640625" style="214" customWidth="1"/>
    <col min="8999" max="8999" width="0.83203125" style="214" customWidth="1"/>
    <col min="9000" max="9000" width="2.1640625" style="214" customWidth="1"/>
    <col min="9001" max="9001" width="1.6640625" style="214" customWidth="1"/>
    <col min="9002" max="9002" width="0.83203125" style="214" customWidth="1"/>
    <col min="9003" max="9003" width="4.5" style="214" customWidth="1"/>
    <col min="9004" max="9004" width="1.6640625" style="214" customWidth="1"/>
    <col min="9005" max="9005" width="2.1640625" style="214" customWidth="1"/>
    <col min="9006" max="9006" width="0.83203125" style="214" customWidth="1"/>
    <col min="9007" max="9007" width="3.1640625" style="214" customWidth="1"/>
    <col min="9008" max="9008" width="2.1640625" style="214" customWidth="1"/>
    <col min="9009" max="9010" width="0.83203125" style="214" customWidth="1"/>
    <col min="9011" max="9011" width="0.1640625" style="214" customWidth="1"/>
    <col min="9012" max="9012" width="0.6640625" style="214" customWidth="1"/>
    <col min="9013" max="9216" width="8.83203125" style="214"/>
    <col min="9217" max="9217" width="1.83203125" style="214" customWidth="1"/>
    <col min="9218" max="9221" width="0.83203125" style="214" customWidth="1"/>
    <col min="9222" max="9222" width="0.1640625" style="214" customWidth="1"/>
    <col min="9223" max="9223" width="0.6640625" style="214" customWidth="1"/>
    <col min="9224" max="9224" width="14" style="214" customWidth="1"/>
    <col min="9225" max="9225" width="2.1640625" style="214" customWidth="1"/>
    <col min="9226" max="9226" width="4.5" style="214" customWidth="1"/>
    <col min="9227" max="9227" width="7.5" style="214" customWidth="1"/>
    <col min="9228" max="9228" width="5.5" style="214" customWidth="1"/>
    <col min="9229" max="9229" width="6.83203125" style="214" customWidth="1"/>
    <col min="9230" max="9230" width="3.1640625" style="214" customWidth="1"/>
    <col min="9231" max="9231" width="0.83203125" style="214" customWidth="1"/>
    <col min="9232" max="9232" width="0.1640625" style="214" customWidth="1"/>
    <col min="9233" max="9233" width="1.5" style="214" customWidth="1"/>
    <col min="9234" max="9234" width="1.6640625" style="214" customWidth="1"/>
    <col min="9235" max="9235" width="0.83203125" style="214" customWidth="1"/>
    <col min="9236" max="9236" width="3.1640625" style="214" customWidth="1"/>
    <col min="9237" max="9237" width="6.1640625" style="214" customWidth="1"/>
    <col min="9238" max="9238" width="2.1640625" style="214" customWidth="1"/>
    <col min="9239" max="9239" width="0.83203125" style="214" customWidth="1"/>
    <col min="9240" max="9240" width="0.1640625" style="214" customWidth="1"/>
    <col min="9241" max="9241" width="1.5" style="214" customWidth="1"/>
    <col min="9242" max="9242" width="1.6640625" style="214" customWidth="1"/>
    <col min="9243" max="9243" width="3.6640625" style="214" customWidth="1"/>
    <col min="9244" max="9244" width="0.83203125" style="214" customWidth="1"/>
    <col min="9245" max="9245" width="3.6640625" style="214" customWidth="1"/>
    <col min="9246" max="9246" width="0.83203125" style="214" customWidth="1"/>
    <col min="9247" max="9247" width="6.83203125" style="214" customWidth="1"/>
    <col min="9248" max="9248" width="1.6640625" style="214" customWidth="1"/>
    <col min="9249" max="9249" width="2.1640625" style="214" customWidth="1"/>
    <col min="9250" max="9251" width="0.83203125" style="214" customWidth="1"/>
    <col min="9252" max="9252" width="4.5" style="214" customWidth="1"/>
    <col min="9253" max="9253" width="1.6640625" style="214" customWidth="1"/>
    <col min="9254" max="9254" width="2.6640625" style="214" customWidth="1"/>
    <col min="9255" max="9255" width="0.83203125" style="214" customWidth="1"/>
    <col min="9256" max="9256" width="2.1640625" style="214" customWidth="1"/>
    <col min="9257" max="9257" width="1.6640625" style="214" customWidth="1"/>
    <col min="9258" max="9258" width="0.83203125" style="214" customWidth="1"/>
    <col min="9259" max="9259" width="4.5" style="214" customWidth="1"/>
    <col min="9260" max="9260" width="1.6640625" style="214" customWidth="1"/>
    <col min="9261" max="9261" width="2.1640625" style="214" customWidth="1"/>
    <col min="9262" max="9262" width="0.83203125" style="214" customWidth="1"/>
    <col min="9263" max="9263" width="3.1640625" style="214" customWidth="1"/>
    <col min="9264" max="9264" width="2.1640625" style="214" customWidth="1"/>
    <col min="9265" max="9266" width="0.83203125" style="214" customWidth="1"/>
    <col min="9267" max="9267" width="0.1640625" style="214" customWidth="1"/>
    <col min="9268" max="9268" width="0.6640625" style="214" customWidth="1"/>
    <col min="9269" max="9472" width="8.83203125" style="214"/>
    <col min="9473" max="9473" width="1.83203125" style="214" customWidth="1"/>
    <col min="9474" max="9477" width="0.83203125" style="214" customWidth="1"/>
    <col min="9478" max="9478" width="0.1640625" style="214" customWidth="1"/>
    <col min="9479" max="9479" width="0.6640625" style="214" customWidth="1"/>
    <col min="9480" max="9480" width="14" style="214" customWidth="1"/>
    <col min="9481" max="9481" width="2.1640625" style="214" customWidth="1"/>
    <col min="9482" max="9482" width="4.5" style="214" customWidth="1"/>
    <col min="9483" max="9483" width="7.5" style="214" customWidth="1"/>
    <col min="9484" max="9484" width="5.5" style="214" customWidth="1"/>
    <col min="9485" max="9485" width="6.83203125" style="214" customWidth="1"/>
    <col min="9486" max="9486" width="3.1640625" style="214" customWidth="1"/>
    <col min="9487" max="9487" width="0.83203125" style="214" customWidth="1"/>
    <col min="9488" max="9488" width="0.1640625" style="214" customWidth="1"/>
    <col min="9489" max="9489" width="1.5" style="214" customWidth="1"/>
    <col min="9490" max="9490" width="1.6640625" style="214" customWidth="1"/>
    <col min="9491" max="9491" width="0.83203125" style="214" customWidth="1"/>
    <col min="9492" max="9492" width="3.1640625" style="214" customWidth="1"/>
    <col min="9493" max="9493" width="6.1640625" style="214" customWidth="1"/>
    <col min="9494" max="9494" width="2.1640625" style="214" customWidth="1"/>
    <col min="9495" max="9495" width="0.83203125" style="214" customWidth="1"/>
    <col min="9496" max="9496" width="0.1640625" style="214" customWidth="1"/>
    <col min="9497" max="9497" width="1.5" style="214" customWidth="1"/>
    <col min="9498" max="9498" width="1.6640625" style="214" customWidth="1"/>
    <col min="9499" max="9499" width="3.6640625" style="214" customWidth="1"/>
    <col min="9500" max="9500" width="0.83203125" style="214" customWidth="1"/>
    <col min="9501" max="9501" width="3.6640625" style="214" customWidth="1"/>
    <col min="9502" max="9502" width="0.83203125" style="214" customWidth="1"/>
    <col min="9503" max="9503" width="6.83203125" style="214" customWidth="1"/>
    <col min="9504" max="9504" width="1.6640625" style="214" customWidth="1"/>
    <col min="9505" max="9505" width="2.1640625" style="214" customWidth="1"/>
    <col min="9506" max="9507" width="0.83203125" style="214" customWidth="1"/>
    <col min="9508" max="9508" width="4.5" style="214" customWidth="1"/>
    <col min="9509" max="9509" width="1.6640625" style="214" customWidth="1"/>
    <col min="9510" max="9510" width="2.6640625" style="214" customWidth="1"/>
    <col min="9511" max="9511" width="0.83203125" style="214" customWidth="1"/>
    <col min="9512" max="9512" width="2.1640625" style="214" customWidth="1"/>
    <col min="9513" max="9513" width="1.6640625" style="214" customWidth="1"/>
    <col min="9514" max="9514" width="0.83203125" style="214" customWidth="1"/>
    <col min="9515" max="9515" width="4.5" style="214" customWidth="1"/>
    <col min="9516" max="9516" width="1.6640625" style="214" customWidth="1"/>
    <col min="9517" max="9517" width="2.1640625" style="214" customWidth="1"/>
    <col min="9518" max="9518" width="0.83203125" style="214" customWidth="1"/>
    <col min="9519" max="9519" width="3.1640625" style="214" customWidth="1"/>
    <col min="9520" max="9520" width="2.1640625" style="214" customWidth="1"/>
    <col min="9521" max="9522" width="0.83203125" style="214" customWidth="1"/>
    <col min="9523" max="9523" width="0.1640625" style="214" customWidth="1"/>
    <col min="9524" max="9524" width="0.6640625" style="214" customWidth="1"/>
    <col min="9525" max="9728" width="8.83203125" style="214"/>
    <col min="9729" max="9729" width="1.83203125" style="214" customWidth="1"/>
    <col min="9730" max="9733" width="0.83203125" style="214" customWidth="1"/>
    <col min="9734" max="9734" width="0.1640625" style="214" customWidth="1"/>
    <col min="9735" max="9735" width="0.6640625" style="214" customWidth="1"/>
    <col min="9736" max="9736" width="14" style="214" customWidth="1"/>
    <col min="9737" max="9737" width="2.1640625" style="214" customWidth="1"/>
    <col min="9738" max="9738" width="4.5" style="214" customWidth="1"/>
    <col min="9739" max="9739" width="7.5" style="214" customWidth="1"/>
    <col min="9740" max="9740" width="5.5" style="214" customWidth="1"/>
    <col min="9741" max="9741" width="6.83203125" style="214" customWidth="1"/>
    <col min="9742" max="9742" width="3.1640625" style="214" customWidth="1"/>
    <col min="9743" max="9743" width="0.83203125" style="214" customWidth="1"/>
    <col min="9744" max="9744" width="0.1640625" style="214" customWidth="1"/>
    <col min="9745" max="9745" width="1.5" style="214" customWidth="1"/>
    <col min="9746" max="9746" width="1.6640625" style="214" customWidth="1"/>
    <col min="9747" max="9747" width="0.83203125" style="214" customWidth="1"/>
    <col min="9748" max="9748" width="3.1640625" style="214" customWidth="1"/>
    <col min="9749" max="9749" width="6.1640625" style="214" customWidth="1"/>
    <col min="9750" max="9750" width="2.1640625" style="214" customWidth="1"/>
    <col min="9751" max="9751" width="0.83203125" style="214" customWidth="1"/>
    <col min="9752" max="9752" width="0.1640625" style="214" customWidth="1"/>
    <col min="9753" max="9753" width="1.5" style="214" customWidth="1"/>
    <col min="9754" max="9754" width="1.6640625" style="214" customWidth="1"/>
    <col min="9755" max="9755" width="3.6640625" style="214" customWidth="1"/>
    <col min="9756" max="9756" width="0.83203125" style="214" customWidth="1"/>
    <col min="9757" max="9757" width="3.6640625" style="214" customWidth="1"/>
    <col min="9758" max="9758" width="0.83203125" style="214" customWidth="1"/>
    <col min="9759" max="9759" width="6.83203125" style="214" customWidth="1"/>
    <col min="9760" max="9760" width="1.6640625" style="214" customWidth="1"/>
    <col min="9761" max="9761" width="2.1640625" style="214" customWidth="1"/>
    <col min="9762" max="9763" width="0.83203125" style="214" customWidth="1"/>
    <col min="9764" max="9764" width="4.5" style="214" customWidth="1"/>
    <col min="9765" max="9765" width="1.6640625" style="214" customWidth="1"/>
    <col min="9766" max="9766" width="2.6640625" style="214" customWidth="1"/>
    <col min="9767" max="9767" width="0.83203125" style="214" customWidth="1"/>
    <col min="9768" max="9768" width="2.1640625" style="214" customWidth="1"/>
    <col min="9769" max="9769" width="1.6640625" style="214" customWidth="1"/>
    <col min="9770" max="9770" width="0.83203125" style="214" customWidth="1"/>
    <col min="9771" max="9771" width="4.5" style="214" customWidth="1"/>
    <col min="9772" max="9772" width="1.6640625" style="214" customWidth="1"/>
    <col min="9773" max="9773" width="2.1640625" style="214" customWidth="1"/>
    <col min="9774" max="9774" width="0.83203125" style="214" customWidth="1"/>
    <col min="9775" max="9775" width="3.1640625" style="214" customWidth="1"/>
    <col min="9776" max="9776" width="2.1640625" style="214" customWidth="1"/>
    <col min="9777" max="9778" width="0.83203125" style="214" customWidth="1"/>
    <col min="9779" max="9779" width="0.1640625" style="214" customWidth="1"/>
    <col min="9780" max="9780" width="0.6640625" style="214" customWidth="1"/>
    <col min="9781" max="9984" width="8.83203125" style="214"/>
    <col min="9985" max="9985" width="1.83203125" style="214" customWidth="1"/>
    <col min="9986" max="9989" width="0.83203125" style="214" customWidth="1"/>
    <col min="9990" max="9990" width="0.1640625" style="214" customWidth="1"/>
    <col min="9991" max="9991" width="0.6640625" style="214" customWidth="1"/>
    <col min="9992" max="9992" width="14" style="214" customWidth="1"/>
    <col min="9993" max="9993" width="2.1640625" style="214" customWidth="1"/>
    <col min="9994" max="9994" width="4.5" style="214" customWidth="1"/>
    <col min="9995" max="9995" width="7.5" style="214" customWidth="1"/>
    <col min="9996" max="9996" width="5.5" style="214" customWidth="1"/>
    <col min="9997" max="9997" width="6.83203125" style="214" customWidth="1"/>
    <col min="9998" max="9998" width="3.1640625" style="214" customWidth="1"/>
    <col min="9999" max="9999" width="0.83203125" style="214" customWidth="1"/>
    <col min="10000" max="10000" width="0.1640625" style="214" customWidth="1"/>
    <col min="10001" max="10001" width="1.5" style="214" customWidth="1"/>
    <col min="10002" max="10002" width="1.6640625" style="214" customWidth="1"/>
    <col min="10003" max="10003" width="0.83203125" style="214" customWidth="1"/>
    <col min="10004" max="10004" width="3.1640625" style="214" customWidth="1"/>
    <col min="10005" max="10005" width="6.1640625" style="214" customWidth="1"/>
    <col min="10006" max="10006" width="2.1640625" style="214" customWidth="1"/>
    <col min="10007" max="10007" width="0.83203125" style="214" customWidth="1"/>
    <col min="10008" max="10008" width="0.1640625" style="214" customWidth="1"/>
    <col min="10009" max="10009" width="1.5" style="214" customWidth="1"/>
    <col min="10010" max="10010" width="1.6640625" style="214" customWidth="1"/>
    <col min="10011" max="10011" width="3.6640625" style="214" customWidth="1"/>
    <col min="10012" max="10012" width="0.83203125" style="214" customWidth="1"/>
    <col min="10013" max="10013" width="3.6640625" style="214" customWidth="1"/>
    <col min="10014" max="10014" width="0.83203125" style="214" customWidth="1"/>
    <col min="10015" max="10015" width="6.83203125" style="214" customWidth="1"/>
    <col min="10016" max="10016" width="1.6640625" style="214" customWidth="1"/>
    <col min="10017" max="10017" width="2.1640625" style="214" customWidth="1"/>
    <col min="10018" max="10019" width="0.83203125" style="214" customWidth="1"/>
    <col min="10020" max="10020" width="4.5" style="214" customWidth="1"/>
    <col min="10021" max="10021" width="1.6640625" style="214" customWidth="1"/>
    <col min="10022" max="10022" width="2.6640625" style="214" customWidth="1"/>
    <col min="10023" max="10023" width="0.83203125" style="214" customWidth="1"/>
    <col min="10024" max="10024" width="2.1640625" style="214" customWidth="1"/>
    <col min="10025" max="10025" width="1.6640625" style="214" customWidth="1"/>
    <col min="10026" max="10026" width="0.83203125" style="214" customWidth="1"/>
    <col min="10027" max="10027" width="4.5" style="214" customWidth="1"/>
    <col min="10028" max="10028" width="1.6640625" style="214" customWidth="1"/>
    <col min="10029" max="10029" width="2.1640625" style="214" customWidth="1"/>
    <col min="10030" max="10030" width="0.83203125" style="214" customWidth="1"/>
    <col min="10031" max="10031" width="3.1640625" style="214" customWidth="1"/>
    <col min="10032" max="10032" width="2.1640625" style="214" customWidth="1"/>
    <col min="10033" max="10034" width="0.83203125" style="214" customWidth="1"/>
    <col min="10035" max="10035" width="0.1640625" style="214" customWidth="1"/>
    <col min="10036" max="10036" width="0.6640625" style="214" customWidth="1"/>
    <col min="10037" max="10240" width="8.83203125" style="214"/>
    <col min="10241" max="10241" width="1.83203125" style="214" customWidth="1"/>
    <col min="10242" max="10245" width="0.83203125" style="214" customWidth="1"/>
    <col min="10246" max="10246" width="0.1640625" style="214" customWidth="1"/>
    <col min="10247" max="10247" width="0.6640625" style="214" customWidth="1"/>
    <col min="10248" max="10248" width="14" style="214" customWidth="1"/>
    <col min="10249" max="10249" width="2.1640625" style="214" customWidth="1"/>
    <col min="10250" max="10250" width="4.5" style="214" customWidth="1"/>
    <col min="10251" max="10251" width="7.5" style="214" customWidth="1"/>
    <col min="10252" max="10252" width="5.5" style="214" customWidth="1"/>
    <col min="10253" max="10253" width="6.83203125" style="214" customWidth="1"/>
    <col min="10254" max="10254" width="3.1640625" style="214" customWidth="1"/>
    <col min="10255" max="10255" width="0.83203125" style="214" customWidth="1"/>
    <col min="10256" max="10256" width="0.1640625" style="214" customWidth="1"/>
    <col min="10257" max="10257" width="1.5" style="214" customWidth="1"/>
    <col min="10258" max="10258" width="1.6640625" style="214" customWidth="1"/>
    <col min="10259" max="10259" width="0.83203125" style="214" customWidth="1"/>
    <col min="10260" max="10260" width="3.1640625" style="214" customWidth="1"/>
    <col min="10261" max="10261" width="6.1640625" style="214" customWidth="1"/>
    <col min="10262" max="10262" width="2.1640625" style="214" customWidth="1"/>
    <col min="10263" max="10263" width="0.83203125" style="214" customWidth="1"/>
    <col min="10264" max="10264" width="0.1640625" style="214" customWidth="1"/>
    <col min="10265" max="10265" width="1.5" style="214" customWidth="1"/>
    <col min="10266" max="10266" width="1.6640625" style="214" customWidth="1"/>
    <col min="10267" max="10267" width="3.6640625" style="214" customWidth="1"/>
    <col min="10268" max="10268" width="0.83203125" style="214" customWidth="1"/>
    <col min="10269" max="10269" width="3.6640625" style="214" customWidth="1"/>
    <col min="10270" max="10270" width="0.83203125" style="214" customWidth="1"/>
    <col min="10271" max="10271" width="6.83203125" style="214" customWidth="1"/>
    <col min="10272" max="10272" width="1.6640625" style="214" customWidth="1"/>
    <col min="10273" max="10273" width="2.1640625" style="214" customWidth="1"/>
    <col min="10274" max="10275" width="0.83203125" style="214" customWidth="1"/>
    <col min="10276" max="10276" width="4.5" style="214" customWidth="1"/>
    <col min="10277" max="10277" width="1.6640625" style="214" customWidth="1"/>
    <col min="10278" max="10278" width="2.6640625" style="214" customWidth="1"/>
    <col min="10279" max="10279" width="0.83203125" style="214" customWidth="1"/>
    <col min="10280" max="10280" width="2.1640625" style="214" customWidth="1"/>
    <col min="10281" max="10281" width="1.6640625" style="214" customWidth="1"/>
    <col min="10282" max="10282" width="0.83203125" style="214" customWidth="1"/>
    <col min="10283" max="10283" width="4.5" style="214" customWidth="1"/>
    <col min="10284" max="10284" width="1.6640625" style="214" customWidth="1"/>
    <col min="10285" max="10285" width="2.1640625" style="214" customWidth="1"/>
    <col min="10286" max="10286" width="0.83203125" style="214" customWidth="1"/>
    <col min="10287" max="10287" width="3.1640625" style="214" customWidth="1"/>
    <col min="10288" max="10288" width="2.1640625" style="214" customWidth="1"/>
    <col min="10289" max="10290" width="0.83203125" style="214" customWidth="1"/>
    <col min="10291" max="10291" width="0.1640625" style="214" customWidth="1"/>
    <col min="10292" max="10292" width="0.6640625" style="214" customWidth="1"/>
    <col min="10293" max="10496" width="8.83203125" style="214"/>
    <col min="10497" max="10497" width="1.83203125" style="214" customWidth="1"/>
    <col min="10498" max="10501" width="0.83203125" style="214" customWidth="1"/>
    <col min="10502" max="10502" width="0.1640625" style="214" customWidth="1"/>
    <col min="10503" max="10503" width="0.6640625" style="214" customWidth="1"/>
    <col min="10504" max="10504" width="14" style="214" customWidth="1"/>
    <col min="10505" max="10505" width="2.1640625" style="214" customWidth="1"/>
    <col min="10506" max="10506" width="4.5" style="214" customWidth="1"/>
    <col min="10507" max="10507" width="7.5" style="214" customWidth="1"/>
    <col min="10508" max="10508" width="5.5" style="214" customWidth="1"/>
    <col min="10509" max="10509" width="6.83203125" style="214" customWidth="1"/>
    <col min="10510" max="10510" width="3.1640625" style="214" customWidth="1"/>
    <col min="10511" max="10511" width="0.83203125" style="214" customWidth="1"/>
    <col min="10512" max="10512" width="0.1640625" style="214" customWidth="1"/>
    <col min="10513" max="10513" width="1.5" style="214" customWidth="1"/>
    <col min="10514" max="10514" width="1.6640625" style="214" customWidth="1"/>
    <col min="10515" max="10515" width="0.83203125" style="214" customWidth="1"/>
    <col min="10516" max="10516" width="3.1640625" style="214" customWidth="1"/>
    <col min="10517" max="10517" width="6.1640625" style="214" customWidth="1"/>
    <col min="10518" max="10518" width="2.1640625" style="214" customWidth="1"/>
    <col min="10519" max="10519" width="0.83203125" style="214" customWidth="1"/>
    <col min="10520" max="10520" width="0.1640625" style="214" customWidth="1"/>
    <col min="10521" max="10521" width="1.5" style="214" customWidth="1"/>
    <col min="10522" max="10522" width="1.6640625" style="214" customWidth="1"/>
    <col min="10523" max="10523" width="3.6640625" style="214" customWidth="1"/>
    <col min="10524" max="10524" width="0.83203125" style="214" customWidth="1"/>
    <col min="10525" max="10525" width="3.6640625" style="214" customWidth="1"/>
    <col min="10526" max="10526" width="0.83203125" style="214" customWidth="1"/>
    <col min="10527" max="10527" width="6.83203125" style="214" customWidth="1"/>
    <col min="10528" max="10528" width="1.6640625" style="214" customWidth="1"/>
    <col min="10529" max="10529" width="2.1640625" style="214" customWidth="1"/>
    <col min="10530" max="10531" width="0.83203125" style="214" customWidth="1"/>
    <col min="10532" max="10532" width="4.5" style="214" customWidth="1"/>
    <col min="10533" max="10533" width="1.6640625" style="214" customWidth="1"/>
    <col min="10534" max="10534" width="2.6640625" style="214" customWidth="1"/>
    <col min="10535" max="10535" width="0.83203125" style="214" customWidth="1"/>
    <col min="10536" max="10536" width="2.1640625" style="214" customWidth="1"/>
    <col min="10537" max="10537" width="1.6640625" style="214" customWidth="1"/>
    <col min="10538" max="10538" width="0.83203125" style="214" customWidth="1"/>
    <col min="10539" max="10539" width="4.5" style="214" customWidth="1"/>
    <col min="10540" max="10540" width="1.6640625" style="214" customWidth="1"/>
    <col min="10541" max="10541" width="2.1640625" style="214" customWidth="1"/>
    <col min="10542" max="10542" width="0.83203125" style="214" customWidth="1"/>
    <col min="10543" max="10543" width="3.1640625" style="214" customWidth="1"/>
    <col min="10544" max="10544" width="2.1640625" style="214" customWidth="1"/>
    <col min="10545" max="10546" width="0.83203125" style="214" customWidth="1"/>
    <col min="10547" max="10547" width="0.1640625" style="214" customWidth="1"/>
    <col min="10548" max="10548" width="0.6640625" style="214" customWidth="1"/>
    <col min="10549" max="10752" width="8.83203125" style="214"/>
    <col min="10753" max="10753" width="1.83203125" style="214" customWidth="1"/>
    <col min="10754" max="10757" width="0.83203125" style="214" customWidth="1"/>
    <col min="10758" max="10758" width="0.1640625" style="214" customWidth="1"/>
    <col min="10759" max="10759" width="0.6640625" style="214" customWidth="1"/>
    <col min="10760" max="10760" width="14" style="214" customWidth="1"/>
    <col min="10761" max="10761" width="2.1640625" style="214" customWidth="1"/>
    <col min="10762" max="10762" width="4.5" style="214" customWidth="1"/>
    <col min="10763" max="10763" width="7.5" style="214" customWidth="1"/>
    <col min="10764" max="10764" width="5.5" style="214" customWidth="1"/>
    <col min="10765" max="10765" width="6.83203125" style="214" customWidth="1"/>
    <col min="10766" max="10766" width="3.1640625" style="214" customWidth="1"/>
    <col min="10767" max="10767" width="0.83203125" style="214" customWidth="1"/>
    <col min="10768" max="10768" width="0.1640625" style="214" customWidth="1"/>
    <col min="10769" max="10769" width="1.5" style="214" customWidth="1"/>
    <col min="10770" max="10770" width="1.6640625" style="214" customWidth="1"/>
    <col min="10771" max="10771" width="0.83203125" style="214" customWidth="1"/>
    <col min="10772" max="10772" width="3.1640625" style="214" customWidth="1"/>
    <col min="10773" max="10773" width="6.1640625" style="214" customWidth="1"/>
    <col min="10774" max="10774" width="2.1640625" style="214" customWidth="1"/>
    <col min="10775" max="10775" width="0.83203125" style="214" customWidth="1"/>
    <col min="10776" max="10776" width="0.1640625" style="214" customWidth="1"/>
    <col min="10777" max="10777" width="1.5" style="214" customWidth="1"/>
    <col min="10778" max="10778" width="1.6640625" style="214" customWidth="1"/>
    <col min="10779" max="10779" width="3.6640625" style="214" customWidth="1"/>
    <col min="10780" max="10780" width="0.83203125" style="214" customWidth="1"/>
    <col min="10781" max="10781" width="3.6640625" style="214" customWidth="1"/>
    <col min="10782" max="10782" width="0.83203125" style="214" customWidth="1"/>
    <col min="10783" max="10783" width="6.83203125" style="214" customWidth="1"/>
    <col min="10784" max="10784" width="1.6640625" style="214" customWidth="1"/>
    <col min="10785" max="10785" width="2.1640625" style="214" customWidth="1"/>
    <col min="10786" max="10787" width="0.83203125" style="214" customWidth="1"/>
    <col min="10788" max="10788" width="4.5" style="214" customWidth="1"/>
    <col min="10789" max="10789" width="1.6640625" style="214" customWidth="1"/>
    <col min="10790" max="10790" width="2.6640625" style="214" customWidth="1"/>
    <col min="10791" max="10791" width="0.83203125" style="214" customWidth="1"/>
    <col min="10792" max="10792" width="2.1640625" style="214" customWidth="1"/>
    <col min="10793" max="10793" width="1.6640625" style="214" customWidth="1"/>
    <col min="10794" max="10794" width="0.83203125" style="214" customWidth="1"/>
    <col min="10795" max="10795" width="4.5" style="214" customWidth="1"/>
    <col min="10796" max="10796" width="1.6640625" style="214" customWidth="1"/>
    <col min="10797" max="10797" width="2.1640625" style="214" customWidth="1"/>
    <col min="10798" max="10798" width="0.83203125" style="214" customWidth="1"/>
    <col min="10799" max="10799" width="3.1640625" style="214" customWidth="1"/>
    <col min="10800" max="10800" width="2.1640625" style="214" customWidth="1"/>
    <col min="10801" max="10802" width="0.83203125" style="214" customWidth="1"/>
    <col min="10803" max="10803" width="0.1640625" style="214" customWidth="1"/>
    <col min="10804" max="10804" width="0.6640625" style="214" customWidth="1"/>
    <col min="10805" max="11008" width="8.83203125" style="214"/>
    <col min="11009" max="11009" width="1.83203125" style="214" customWidth="1"/>
    <col min="11010" max="11013" width="0.83203125" style="214" customWidth="1"/>
    <col min="11014" max="11014" width="0.1640625" style="214" customWidth="1"/>
    <col min="11015" max="11015" width="0.6640625" style="214" customWidth="1"/>
    <col min="11016" max="11016" width="14" style="214" customWidth="1"/>
    <col min="11017" max="11017" width="2.1640625" style="214" customWidth="1"/>
    <col min="11018" max="11018" width="4.5" style="214" customWidth="1"/>
    <col min="11019" max="11019" width="7.5" style="214" customWidth="1"/>
    <col min="11020" max="11020" width="5.5" style="214" customWidth="1"/>
    <col min="11021" max="11021" width="6.83203125" style="214" customWidth="1"/>
    <col min="11022" max="11022" width="3.1640625" style="214" customWidth="1"/>
    <col min="11023" max="11023" width="0.83203125" style="214" customWidth="1"/>
    <col min="11024" max="11024" width="0.1640625" style="214" customWidth="1"/>
    <col min="11025" max="11025" width="1.5" style="214" customWidth="1"/>
    <col min="11026" max="11026" width="1.6640625" style="214" customWidth="1"/>
    <col min="11027" max="11027" width="0.83203125" style="214" customWidth="1"/>
    <col min="11028" max="11028" width="3.1640625" style="214" customWidth="1"/>
    <col min="11029" max="11029" width="6.1640625" style="214" customWidth="1"/>
    <col min="11030" max="11030" width="2.1640625" style="214" customWidth="1"/>
    <col min="11031" max="11031" width="0.83203125" style="214" customWidth="1"/>
    <col min="11032" max="11032" width="0.1640625" style="214" customWidth="1"/>
    <col min="11033" max="11033" width="1.5" style="214" customWidth="1"/>
    <col min="11034" max="11034" width="1.6640625" style="214" customWidth="1"/>
    <col min="11035" max="11035" width="3.6640625" style="214" customWidth="1"/>
    <col min="11036" max="11036" width="0.83203125" style="214" customWidth="1"/>
    <col min="11037" max="11037" width="3.6640625" style="214" customWidth="1"/>
    <col min="11038" max="11038" width="0.83203125" style="214" customWidth="1"/>
    <col min="11039" max="11039" width="6.83203125" style="214" customWidth="1"/>
    <col min="11040" max="11040" width="1.6640625" style="214" customWidth="1"/>
    <col min="11041" max="11041" width="2.1640625" style="214" customWidth="1"/>
    <col min="11042" max="11043" width="0.83203125" style="214" customWidth="1"/>
    <col min="11044" max="11044" width="4.5" style="214" customWidth="1"/>
    <col min="11045" max="11045" width="1.6640625" style="214" customWidth="1"/>
    <col min="11046" max="11046" width="2.6640625" style="214" customWidth="1"/>
    <col min="11047" max="11047" width="0.83203125" style="214" customWidth="1"/>
    <col min="11048" max="11048" width="2.1640625" style="214" customWidth="1"/>
    <col min="11049" max="11049" width="1.6640625" style="214" customWidth="1"/>
    <col min="11050" max="11050" width="0.83203125" style="214" customWidth="1"/>
    <col min="11051" max="11051" width="4.5" style="214" customWidth="1"/>
    <col min="11052" max="11052" width="1.6640625" style="214" customWidth="1"/>
    <col min="11053" max="11053" width="2.1640625" style="214" customWidth="1"/>
    <col min="11054" max="11054" width="0.83203125" style="214" customWidth="1"/>
    <col min="11055" max="11055" width="3.1640625" style="214" customWidth="1"/>
    <col min="11056" max="11056" width="2.1640625" style="214" customWidth="1"/>
    <col min="11057" max="11058" width="0.83203125" style="214" customWidth="1"/>
    <col min="11059" max="11059" width="0.1640625" style="214" customWidth="1"/>
    <col min="11060" max="11060" width="0.6640625" style="214" customWidth="1"/>
    <col min="11061" max="11264" width="8.83203125" style="214"/>
    <col min="11265" max="11265" width="1.83203125" style="214" customWidth="1"/>
    <col min="11266" max="11269" width="0.83203125" style="214" customWidth="1"/>
    <col min="11270" max="11270" width="0.1640625" style="214" customWidth="1"/>
    <col min="11271" max="11271" width="0.6640625" style="214" customWidth="1"/>
    <col min="11272" max="11272" width="14" style="214" customWidth="1"/>
    <col min="11273" max="11273" width="2.1640625" style="214" customWidth="1"/>
    <col min="11274" max="11274" width="4.5" style="214" customWidth="1"/>
    <col min="11275" max="11275" width="7.5" style="214" customWidth="1"/>
    <col min="11276" max="11276" width="5.5" style="214" customWidth="1"/>
    <col min="11277" max="11277" width="6.83203125" style="214" customWidth="1"/>
    <col min="11278" max="11278" width="3.1640625" style="214" customWidth="1"/>
    <col min="11279" max="11279" width="0.83203125" style="214" customWidth="1"/>
    <col min="11280" max="11280" width="0.1640625" style="214" customWidth="1"/>
    <col min="11281" max="11281" width="1.5" style="214" customWidth="1"/>
    <col min="11282" max="11282" width="1.6640625" style="214" customWidth="1"/>
    <col min="11283" max="11283" width="0.83203125" style="214" customWidth="1"/>
    <col min="11284" max="11284" width="3.1640625" style="214" customWidth="1"/>
    <col min="11285" max="11285" width="6.1640625" style="214" customWidth="1"/>
    <col min="11286" max="11286" width="2.1640625" style="214" customWidth="1"/>
    <col min="11287" max="11287" width="0.83203125" style="214" customWidth="1"/>
    <col min="11288" max="11288" width="0.1640625" style="214" customWidth="1"/>
    <col min="11289" max="11289" width="1.5" style="214" customWidth="1"/>
    <col min="11290" max="11290" width="1.6640625" style="214" customWidth="1"/>
    <col min="11291" max="11291" width="3.6640625" style="214" customWidth="1"/>
    <col min="11292" max="11292" width="0.83203125" style="214" customWidth="1"/>
    <col min="11293" max="11293" width="3.6640625" style="214" customWidth="1"/>
    <col min="11294" max="11294" width="0.83203125" style="214" customWidth="1"/>
    <col min="11295" max="11295" width="6.83203125" style="214" customWidth="1"/>
    <col min="11296" max="11296" width="1.6640625" style="214" customWidth="1"/>
    <col min="11297" max="11297" width="2.1640625" style="214" customWidth="1"/>
    <col min="11298" max="11299" width="0.83203125" style="214" customWidth="1"/>
    <col min="11300" max="11300" width="4.5" style="214" customWidth="1"/>
    <col min="11301" max="11301" width="1.6640625" style="214" customWidth="1"/>
    <col min="11302" max="11302" width="2.6640625" style="214" customWidth="1"/>
    <col min="11303" max="11303" width="0.83203125" style="214" customWidth="1"/>
    <col min="11304" max="11304" width="2.1640625" style="214" customWidth="1"/>
    <col min="11305" max="11305" width="1.6640625" style="214" customWidth="1"/>
    <col min="11306" max="11306" width="0.83203125" style="214" customWidth="1"/>
    <col min="11307" max="11307" width="4.5" style="214" customWidth="1"/>
    <col min="11308" max="11308" width="1.6640625" style="214" customWidth="1"/>
    <col min="11309" max="11309" width="2.1640625" style="214" customWidth="1"/>
    <col min="11310" max="11310" width="0.83203125" style="214" customWidth="1"/>
    <col min="11311" max="11311" width="3.1640625" style="214" customWidth="1"/>
    <col min="11312" max="11312" width="2.1640625" style="214" customWidth="1"/>
    <col min="11313" max="11314" width="0.83203125" style="214" customWidth="1"/>
    <col min="11315" max="11315" width="0.1640625" style="214" customWidth="1"/>
    <col min="11316" max="11316" width="0.6640625" style="214" customWidth="1"/>
    <col min="11317" max="11520" width="8.83203125" style="214"/>
    <col min="11521" max="11521" width="1.83203125" style="214" customWidth="1"/>
    <col min="11522" max="11525" width="0.83203125" style="214" customWidth="1"/>
    <col min="11526" max="11526" width="0.1640625" style="214" customWidth="1"/>
    <col min="11527" max="11527" width="0.6640625" style="214" customWidth="1"/>
    <col min="11528" max="11528" width="14" style="214" customWidth="1"/>
    <col min="11529" max="11529" width="2.1640625" style="214" customWidth="1"/>
    <col min="11530" max="11530" width="4.5" style="214" customWidth="1"/>
    <col min="11531" max="11531" width="7.5" style="214" customWidth="1"/>
    <col min="11532" max="11532" width="5.5" style="214" customWidth="1"/>
    <col min="11533" max="11533" width="6.83203125" style="214" customWidth="1"/>
    <col min="11534" max="11534" width="3.1640625" style="214" customWidth="1"/>
    <col min="11535" max="11535" width="0.83203125" style="214" customWidth="1"/>
    <col min="11536" max="11536" width="0.1640625" style="214" customWidth="1"/>
    <col min="11537" max="11537" width="1.5" style="214" customWidth="1"/>
    <col min="11538" max="11538" width="1.6640625" style="214" customWidth="1"/>
    <col min="11539" max="11539" width="0.83203125" style="214" customWidth="1"/>
    <col min="11540" max="11540" width="3.1640625" style="214" customWidth="1"/>
    <col min="11541" max="11541" width="6.1640625" style="214" customWidth="1"/>
    <col min="11542" max="11542" width="2.1640625" style="214" customWidth="1"/>
    <col min="11543" max="11543" width="0.83203125" style="214" customWidth="1"/>
    <col min="11544" max="11544" width="0.1640625" style="214" customWidth="1"/>
    <col min="11545" max="11545" width="1.5" style="214" customWidth="1"/>
    <col min="11546" max="11546" width="1.6640625" style="214" customWidth="1"/>
    <col min="11547" max="11547" width="3.6640625" style="214" customWidth="1"/>
    <col min="11548" max="11548" width="0.83203125" style="214" customWidth="1"/>
    <col min="11549" max="11549" width="3.6640625" style="214" customWidth="1"/>
    <col min="11550" max="11550" width="0.83203125" style="214" customWidth="1"/>
    <col min="11551" max="11551" width="6.83203125" style="214" customWidth="1"/>
    <col min="11552" max="11552" width="1.6640625" style="214" customWidth="1"/>
    <col min="11553" max="11553" width="2.1640625" style="214" customWidth="1"/>
    <col min="11554" max="11555" width="0.83203125" style="214" customWidth="1"/>
    <col min="11556" max="11556" width="4.5" style="214" customWidth="1"/>
    <col min="11557" max="11557" width="1.6640625" style="214" customWidth="1"/>
    <col min="11558" max="11558" width="2.6640625" style="214" customWidth="1"/>
    <col min="11559" max="11559" width="0.83203125" style="214" customWidth="1"/>
    <col min="11560" max="11560" width="2.1640625" style="214" customWidth="1"/>
    <col min="11561" max="11561" width="1.6640625" style="214" customWidth="1"/>
    <col min="11562" max="11562" width="0.83203125" style="214" customWidth="1"/>
    <col min="11563" max="11563" width="4.5" style="214" customWidth="1"/>
    <col min="11564" max="11564" width="1.6640625" style="214" customWidth="1"/>
    <col min="11565" max="11565" width="2.1640625" style="214" customWidth="1"/>
    <col min="11566" max="11566" width="0.83203125" style="214" customWidth="1"/>
    <col min="11567" max="11567" width="3.1640625" style="214" customWidth="1"/>
    <col min="11568" max="11568" width="2.1640625" style="214" customWidth="1"/>
    <col min="11569" max="11570" width="0.83203125" style="214" customWidth="1"/>
    <col min="11571" max="11571" width="0.1640625" style="214" customWidth="1"/>
    <col min="11572" max="11572" width="0.6640625" style="214" customWidth="1"/>
    <col min="11573" max="11776" width="8.83203125" style="214"/>
    <col min="11777" max="11777" width="1.83203125" style="214" customWidth="1"/>
    <col min="11778" max="11781" width="0.83203125" style="214" customWidth="1"/>
    <col min="11782" max="11782" width="0.1640625" style="214" customWidth="1"/>
    <col min="11783" max="11783" width="0.6640625" style="214" customWidth="1"/>
    <col min="11784" max="11784" width="14" style="214" customWidth="1"/>
    <col min="11785" max="11785" width="2.1640625" style="214" customWidth="1"/>
    <col min="11786" max="11786" width="4.5" style="214" customWidth="1"/>
    <col min="11787" max="11787" width="7.5" style="214" customWidth="1"/>
    <col min="11788" max="11788" width="5.5" style="214" customWidth="1"/>
    <col min="11789" max="11789" width="6.83203125" style="214" customWidth="1"/>
    <col min="11790" max="11790" width="3.1640625" style="214" customWidth="1"/>
    <col min="11791" max="11791" width="0.83203125" style="214" customWidth="1"/>
    <col min="11792" max="11792" width="0.1640625" style="214" customWidth="1"/>
    <col min="11793" max="11793" width="1.5" style="214" customWidth="1"/>
    <col min="11794" max="11794" width="1.6640625" style="214" customWidth="1"/>
    <col min="11795" max="11795" width="0.83203125" style="214" customWidth="1"/>
    <col min="11796" max="11796" width="3.1640625" style="214" customWidth="1"/>
    <col min="11797" max="11797" width="6.1640625" style="214" customWidth="1"/>
    <col min="11798" max="11798" width="2.1640625" style="214" customWidth="1"/>
    <col min="11799" max="11799" width="0.83203125" style="214" customWidth="1"/>
    <col min="11800" max="11800" width="0.1640625" style="214" customWidth="1"/>
    <col min="11801" max="11801" width="1.5" style="214" customWidth="1"/>
    <col min="11802" max="11802" width="1.6640625" style="214" customWidth="1"/>
    <col min="11803" max="11803" width="3.6640625" style="214" customWidth="1"/>
    <col min="11804" max="11804" width="0.83203125" style="214" customWidth="1"/>
    <col min="11805" max="11805" width="3.6640625" style="214" customWidth="1"/>
    <col min="11806" max="11806" width="0.83203125" style="214" customWidth="1"/>
    <col min="11807" max="11807" width="6.83203125" style="214" customWidth="1"/>
    <col min="11808" max="11808" width="1.6640625" style="214" customWidth="1"/>
    <col min="11809" max="11809" width="2.1640625" style="214" customWidth="1"/>
    <col min="11810" max="11811" width="0.83203125" style="214" customWidth="1"/>
    <col min="11812" max="11812" width="4.5" style="214" customWidth="1"/>
    <col min="11813" max="11813" width="1.6640625" style="214" customWidth="1"/>
    <col min="11814" max="11814" width="2.6640625" style="214" customWidth="1"/>
    <col min="11815" max="11815" width="0.83203125" style="214" customWidth="1"/>
    <col min="11816" max="11816" width="2.1640625" style="214" customWidth="1"/>
    <col min="11817" max="11817" width="1.6640625" style="214" customWidth="1"/>
    <col min="11818" max="11818" width="0.83203125" style="214" customWidth="1"/>
    <col min="11819" max="11819" width="4.5" style="214" customWidth="1"/>
    <col min="11820" max="11820" width="1.6640625" style="214" customWidth="1"/>
    <col min="11821" max="11821" width="2.1640625" style="214" customWidth="1"/>
    <col min="11822" max="11822" width="0.83203125" style="214" customWidth="1"/>
    <col min="11823" max="11823" width="3.1640625" style="214" customWidth="1"/>
    <col min="11824" max="11824" width="2.1640625" style="214" customWidth="1"/>
    <col min="11825" max="11826" width="0.83203125" style="214" customWidth="1"/>
    <col min="11827" max="11827" width="0.1640625" style="214" customWidth="1"/>
    <col min="11828" max="11828" width="0.6640625" style="214" customWidth="1"/>
    <col min="11829" max="12032" width="8.83203125" style="214"/>
    <col min="12033" max="12033" width="1.83203125" style="214" customWidth="1"/>
    <col min="12034" max="12037" width="0.83203125" style="214" customWidth="1"/>
    <col min="12038" max="12038" width="0.1640625" style="214" customWidth="1"/>
    <col min="12039" max="12039" width="0.6640625" style="214" customWidth="1"/>
    <col min="12040" max="12040" width="14" style="214" customWidth="1"/>
    <col min="12041" max="12041" width="2.1640625" style="214" customWidth="1"/>
    <col min="12042" max="12042" width="4.5" style="214" customWidth="1"/>
    <col min="12043" max="12043" width="7.5" style="214" customWidth="1"/>
    <col min="12044" max="12044" width="5.5" style="214" customWidth="1"/>
    <col min="12045" max="12045" width="6.83203125" style="214" customWidth="1"/>
    <col min="12046" max="12046" width="3.1640625" style="214" customWidth="1"/>
    <col min="12047" max="12047" width="0.83203125" style="214" customWidth="1"/>
    <col min="12048" max="12048" width="0.1640625" style="214" customWidth="1"/>
    <col min="12049" max="12049" width="1.5" style="214" customWidth="1"/>
    <col min="12050" max="12050" width="1.6640625" style="214" customWidth="1"/>
    <col min="12051" max="12051" width="0.83203125" style="214" customWidth="1"/>
    <col min="12052" max="12052" width="3.1640625" style="214" customWidth="1"/>
    <col min="12053" max="12053" width="6.1640625" style="214" customWidth="1"/>
    <col min="12054" max="12054" width="2.1640625" style="214" customWidth="1"/>
    <col min="12055" max="12055" width="0.83203125" style="214" customWidth="1"/>
    <col min="12056" max="12056" width="0.1640625" style="214" customWidth="1"/>
    <col min="12057" max="12057" width="1.5" style="214" customWidth="1"/>
    <col min="12058" max="12058" width="1.6640625" style="214" customWidth="1"/>
    <col min="12059" max="12059" width="3.6640625" style="214" customWidth="1"/>
    <col min="12060" max="12060" width="0.83203125" style="214" customWidth="1"/>
    <col min="12061" max="12061" width="3.6640625" style="214" customWidth="1"/>
    <col min="12062" max="12062" width="0.83203125" style="214" customWidth="1"/>
    <col min="12063" max="12063" width="6.83203125" style="214" customWidth="1"/>
    <col min="12064" max="12064" width="1.6640625" style="214" customWidth="1"/>
    <col min="12065" max="12065" width="2.1640625" style="214" customWidth="1"/>
    <col min="12066" max="12067" width="0.83203125" style="214" customWidth="1"/>
    <col min="12068" max="12068" width="4.5" style="214" customWidth="1"/>
    <col min="12069" max="12069" width="1.6640625" style="214" customWidth="1"/>
    <col min="12070" max="12070" width="2.6640625" style="214" customWidth="1"/>
    <col min="12071" max="12071" width="0.83203125" style="214" customWidth="1"/>
    <col min="12072" max="12072" width="2.1640625" style="214" customWidth="1"/>
    <col min="12073" max="12073" width="1.6640625" style="214" customWidth="1"/>
    <col min="12074" max="12074" width="0.83203125" style="214" customWidth="1"/>
    <col min="12075" max="12075" width="4.5" style="214" customWidth="1"/>
    <col min="12076" max="12076" width="1.6640625" style="214" customWidth="1"/>
    <col min="12077" max="12077" width="2.1640625" style="214" customWidth="1"/>
    <col min="12078" max="12078" width="0.83203125" style="214" customWidth="1"/>
    <col min="12079" max="12079" width="3.1640625" style="214" customWidth="1"/>
    <col min="12080" max="12080" width="2.1640625" style="214" customWidth="1"/>
    <col min="12081" max="12082" width="0.83203125" style="214" customWidth="1"/>
    <col min="12083" max="12083" width="0.1640625" style="214" customWidth="1"/>
    <col min="12084" max="12084" width="0.6640625" style="214" customWidth="1"/>
    <col min="12085" max="12288" width="8.83203125" style="214"/>
    <col min="12289" max="12289" width="1.83203125" style="214" customWidth="1"/>
    <col min="12290" max="12293" width="0.83203125" style="214" customWidth="1"/>
    <col min="12294" max="12294" width="0.1640625" style="214" customWidth="1"/>
    <col min="12295" max="12295" width="0.6640625" style="214" customWidth="1"/>
    <col min="12296" max="12296" width="14" style="214" customWidth="1"/>
    <col min="12297" max="12297" width="2.1640625" style="214" customWidth="1"/>
    <col min="12298" max="12298" width="4.5" style="214" customWidth="1"/>
    <col min="12299" max="12299" width="7.5" style="214" customWidth="1"/>
    <col min="12300" max="12300" width="5.5" style="214" customWidth="1"/>
    <col min="12301" max="12301" width="6.83203125" style="214" customWidth="1"/>
    <col min="12302" max="12302" width="3.1640625" style="214" customWidth="1"/>
    <col min="12303" max="12303" width="0.83203125" style="214" customWidth="1"/>
    <col min="12304" max="12304" width="0.1640625" style="214" customWidth="1"/>
    <col min="12305" max="12305" width="1.5" style="214" customWidth="1"/>
    <col min="12306" max="12306" width="1.6640625" style="214" customWidth="1"/>
    <col min="12307" max="12307" width="0.83203125" style="214" customWidth="1"/>
    <col min="12308" max="12308" width="3.1640625" style="214" customWidth="1"/>
    <col min="12309" max="12309" width="6.1640625" style="214" customWidth="1"/>
    <col min="12310" max="12310" width="2.1640625" style="214" customWidth="1"/>
    <col min="12311" max="12311" width="0.83203125" style="214" customWidth="1"/>
    <col min="12312" max="12312" width="0.1640625" style="214" customWidth="1"/>
    <col min="12313" max="12313" width="1.5" style="214" customWidth="1"/>
    <col min="12314" max="12314" width="1.6640625" style="214" customWidth="1"/>
    <col min="12315" max="12315" width="3.6640625" style="214" customWidth="1"/>
    <col min="12316" max="12316" width="0.83203125" style="214" customWidth="1"/>
    <col min="12317" max="12317" width="3.6640625" style="214" customWidth="1"/>
    <col min="12318" max="12318" width="0.83203125" style="214" customWidth="1"/>
    <col min="12319" max="12319" width="6.83203125" style="214" customWidth="1"/>
    <col min="12320" max="12320" width="1.6640625" style="214" customWidth="1"/>
    <col min="12321" max="12321" width="2.1640625" style="214" customWidth="1"/>
    <col min="12322" max="12323" width="0.83203125" style="214" customWidth="1"/>
    <col min="12324" max="12324" width="4.5" style="214" customWidth="1"/>
    <col min="12325" max="12325" width="1.6640625" style="214" customWidth="1"/>
    <col min="12326" max="12326" width="2.6640625" style="214" customWidth="1"/>
    <col min="12327" max="12327" width="0.83203125" style="214" customWidth="1"/>
    <col min="12328" max="12328" width="2.1640625" style="214" customWidth="1"/>
    <col min="12329" max="12329" width="1.6640625" style="214" customWidth="1"/>
    <col min="12330" max="12330" width="0.83203125" style="214" customWidth="1"/>
    <col min="12331" max="12331" width="4.5" style="214" customWidth="1"/>
    <col min="12332" max="12332" width="1.6640625" style="214" customWidth="1"/>
    <col min="12333" max="12333" width="2.1640625" style="214" customWidth="1"/>
    <col min="12334" max="12334" width="0.83203125" style="214" customWidth="1"/>
    <col min="12335" max="12335" width="3.1640625" style="214" customWidth="1"/>
    <col min="12336" max="12336" width="2.1640625" style="214" customWidth="1"/>
    <col min="12337" max="12338" width="0.83203125" style="214" customWidth="1"/>
    <col min="12339" max="12339" width="0.1640625" style="214" customWidth="1"/>
    <col min="12340" max="12340" width="0.6640625" style="214" customWidth="1"/>
    <col min="12341" max="12544" width="8.83203125" style="214"/>
    <col min="12545" max="12545" width="1.83203125" style="214" customWidth="1"/>
    <col min="12546" max="12549" width="0.83203125" style="214" customWidth="1"/>
    <col min="12550" max="12550" width="0.1640625" style="214" customWidth="1"/>
    <col min="12551" max="12551" width="0.6640625" style="214" customWidth="1"/>
    <col min="12552" max="12552" width="14" style="214" customWidth="1"/>
    <col min="12553" max="12553" width="2.1640625" style="214" customWidth="1"/>
    <col min="12554" max="12554" width="4.5" style="214" customWidth="1"/>
    <col min="12555" max="12555" width="7.5" style="214" customWidth="1"/>
    <col min="12556" max="12556" width="5.5" style="214" customWidth="1"/>
    <col min="12557" max="12557" width="6.83203125" style="214" customWidth="1"/>
    <col min="12558" max="12558" width="3.1640625" style="214" customWidth="1"/>
    <col min="12559" max="12559" width="0.83203125" style="214" customWidth="1"/>
    <col min="12560" max="12560" width="0.1640625" style="214" customWidth="1"/>
    <col min="12561" max="12561" width="1.5" style="214" customWidth="1"/>
    <col min="12562" max="12562" width="1.6640625" style="214" customWidth="1"/>
    <col min="12563" max="12563" width="0.83203125" style="214" customWidth="1"/>
    <col min="12564" max="12564" width="3.1640625" style="214" customWidth="1"/>
    <col min="12565" max="12565" width="6.1640625" style="214" customWidth="1"/>
    <col min="12566" max="12566" width="2.1640625" style="214" customWidth="1"/>
    <col min="12567" max="12567" width="0.83203125" style="214" customWidth="1"/>
    <col min="12568" max="12568" width="0.1640625" style="214" customWidth="1"/>
    <col min="12569" max="12569" width="1.5" style="214" customWidth="1"/>
    <col min="12570" max="12570" width="1.6640625" style="214" customWidth="1"/>
    <col min="12571" max="12571" width="3.6640625" style="214" customWidth="1"/>
    <col min="12572" max="12572" width="0.83203125" style="214" customWidth="1"/>
    <col min="12573" max="12573" width="3.6640625" style="214" customWidth="1"/>
    <col min="12574" max="12574" width="0.83203125" style="214" customWidth="1"/>
    <col min="12575" max="12575" width="6.83203125" style="214" customWidth="1"/>
    <col min="12576" max="12576" width="1.6640625" style="214" customWidth="1"/>
    <col min="12577" max="12577" width="2.1640625" style="214" customWidth="1"/>
    <col min="12578" max="12579" width="0.83203125" style="214" customWidth="1"/>
    <col min="12580" max="12580" width="4.5" style="214" customWidth="1"/>
    <col min="12581" max="12581" width="1.6640625" style="214" customWidth="1"/>
    <col min="12582" max="12582" width="2.6640625" style="214" customWidth="1"/>
    <col min="12583" max="12583" width="0.83203125" style="214" customWidth="1"/>
    <col min="12584" max="12584" width="2.1640625" style="214" customWidth="1"/>
    <col min="12585" max="12585" width="1.6640625" style="214" customWidth="1"/>
    <col min="12586" max="12586" width="0.83203125" style="214" customWidth="1"/>
    <col min="12587" max="12587" width="4.5" style="214" customWidth="1"/>
    <col min="12588" max="12588" width="1.6640625" style="214" customWidth="1"/>
    <col min="12589" max="12589" width="2.1640625" style="214" customWidth="1"/>
    <col min="12590" max="12590" width="0.83203125" style="214" customWidth="1"/>
    <col min="12591" max="12591" width="3.1640625" style="214" customWidth="1"/>
    <col min="12592" max="12592" width="2.1640625" style="214" customWidth="1"/>
    <col min="12593" max="12594" width="0.83203125" style="214" customWidth="1"/>
    <col min="12595" max="12595" width="0.1640625" style="214" customWidth="1"/>
    <col min="12596" max="12596" width="0.6640625" style="214" customWidth="1"/>
    <col min="12597" max="12800" width="8.83203125" style="214"/>
    <col min="12801" max="12801" width="1.83203125" style="214" customWidth="1"/>
    <col min="12802" max="12805" width="0.83203125" style="214" customWidth="1"/>
    <col min="12806" max="12806" width="0.1640625" style="214" customWidth="1"/>
    <col min="12807" max="12807" width="0.6640625" style="214" customWidth="1"/>
    <col min="12808" max="12808" width="14" style="214" customWidth="1"/>
    <col min="12809" max="12809" width="2.1640625" style="214" customWidth="1"/>
    <col min="12810" max="12810" width="4.5" style="214" customWidth="1"/>
    <col min="12811" max="12811" width="7.5" style="214" customWidth="1"/>
    <col min="12812" max="12812" width="5.5" style="214" customWidth="1"/>
    <col min="12813" max="12813" width="6.83203125" style="214" customWidth="1"/>
    <col min="12814" max="12814" width="3.1640625" style="214" customWidth="1"/>
    <col min="12815" max="12815" width="0.83203125" style="214" customWidth="1"/>
    <col min="12816" max="12816" width="0.1640625" style="214" customWidth="1"/>
    <col min="12817" max="12817" width="1.5" style="214" customWidth="1"/>
    <col min="12818" max="12818" width="1.6640625" style="214" customWidth="1"/>
    <col min="12819" max="12819" width="0.83203125" style="214" customWidth="1"/>
    <col min="12820" max="12820" width="3.1640625" style="214" customWidth="1"/>
    <col min="12821" max="12821" width="6.1640625" style="214" customWidth="1"/>
    <col min="12822" max="12822" width="2.1640625" style="214" customWidth="1"/>
    <col min="12823" max="12823" width="0.83203125" style="214" customWidth="1"/>
    <col min="12824" max="12824" width="0.1640625" style="214" customWidth="1"/>
    <col min="12825" max="12825" width="1.5" style="214" customWidth="1"/>
    <col min="12826" max="12826" width="1.6640625" style="214" customWidth="1"/>
    <col min="12827" max="12827" width="3.6640625" style="214" customWidth="1"/>
    <col min="12828" max="12828" width="0.83203125" style="214" customWidth="1"/>
    <col min="12829" max="12829" width="3.6640625" style="214" customWidth="1"/>
    <col min="12830" max="12830" width="0.83203125" style="214" customWidth="1"/>
    <col min="12831" max="12831" width="6.83203125" style="214" customWidth="1"/>
    <col min="12832" max="12832" width="1.6640625" style="214" customWidth="1"/>
    <col min="12833" max="12833" width="2.1640625" style="214" customWidth="1"/>
    <col min="12834" max="12835" width="0.83203125" style="214" customWidth="1"/>
    <col min="12836" max="12836" width="4.5" style="214" customWidth="1"/>
    <col min="12837" max="12837" width="1.6640625" style="214" customWidth="1"/>
    <col min="12838" max="12838" width="2.6640625" style="214" customWidth="1"/>
    <col min="12839" max="12839" width="0.83203125" style="214" customWidth="1"/>
    <col min="12840" max="12840" width="2.1640625" style="214" customWidth="1"/>
    <col min="12841" max="12841" width="1.6640625" style="214" customWidth="1"/>
    <col min="12842" max="12842" width="0.83203125" style="214" customWidth="1"/>
    <col min="12843" max="12843" width="4.5" style="214" customWidth="1"/>
    <col min="12844" max="12844" width="1.6640625" style="214" customWidth="1"/>
    <col min="12845" max="12845" width="2.1640625" style="214" customWidth="1"/>
    <col min="12846" max="12846" width="0.83203125" style="214" customWidth="1"/>
    <col min="12847" max="12847" width="3.1640625" style="214" customWidth="1"/>
    <col min="12848" max="12848" width="2.1640625" style="214" customWidth="1"/>
    <col min="12849" max="12850" width="0.83203125" style="214" customWidth="1"/>
    <col min="12851" max="12851" width="0.1640625" style="214" customWidth="1"/>
    <col min="12852" max="12852" width="0.6640625" style="214" customWidth="1"/>
    <col min="12853" max="13056" width="8.83203125" style="214"/>
    <col min="13057" max="13057" width="1.83203125" style="214" customWidth="1"/>
    <col min="13058" max="13061" width="0.83203125" style="214" customWidth="1"/>
    <col min="13062" max="13062" width="0.1640625" style="214" customWidth="1"/>
    <col min="13063" max="13063" width="0.6640625" style="214" customWidth="1"/>
    <col min="13064" max="13064" width="14" style="214" customWidth="1"/>
    <col min="13065" max="13065" width="2.1640625" style="214" customWidth="1"/>
    <col min="13066" max="13066" width="4.5" style="214" customWidth="1"/>
    <col min="13067" max="13067" width="7.5" style="214" customWidth="1"/>
    <col min="13068" max="13068" width="5.5" style="214" customWidth="1"/>
    <col min="13069" max="13069" width="6.83203125" style="214" customWidth="1"/>
    <col min="13070" max="13070" width="3.1640625" style="214" customWidth="1"/>
    <col min="13071" max="13071" width="0.83203125" style="214" customWidth="1"/>
    <col min="13072" max="13072" width="0.1640625" style="214" customWidth="1"/>
    <col min="13073" max="13073" width="1.5" style="214" customWidth="1"/>
    <col min="13074" max="13074" width="1.6640625" style="214" customWidth="1"/>
    <col min="13075" max="13075" width="0.83203125" style="214" customWidth="1"/>
    <col min="13076" max="13076" width="3.1640625" style="214" customWidth="1"/>
    <col min="13077" max="13077" width="6.1640625" style="214" customWidth="1"/>
    <col min="13078" max="13078" width="2.1640625" style="214" customWidth="1"/>
    <col min="13079" max="13079" width="0.83203125" style="214" customWidth="1"/>
    <col min="13080" max="13080" width="0.1640625" style="214" customWidth="1"/>
    <col min="13081" max="13081" width="1.5" style="214" customWidth="1"/>
    <col min="13082" max="13082" width="1.6640625" style="214" customWidth="1"/>
    <col min="13083" max="13083" width="3.6640625" style="214" customWidth="1"/>
    <col min="13084" max="13084" width="0.83203125" style="214" customWidth="1"/>
    <col min="13085" max="13085" width="3.6640625" style="214" customWidth="1"/>
    <col min="13086" max="13086" width="0.83203125" style="214" customWidth="1"/>
    <col min="13087" max="13087" width="6.83203125" style="214" customWidth="1"/>
    <col min="13088" max="13088" width="1.6640625" style="214" customWidth="1"/>
    <col min="13089" max="13089" width="2.1640625" style="214" customWidth="1"/>
    <col min="13090" max="13091" width="0.83203125" style="214" customWidth="1"/>
    <col min="13092" max="13092" width="4.5" style="214" customWidth="1"/>
    <col min="13093" max="13093" width="1.6640625" style="214" customWidth="1"/>
    <col min="13094" max="13094" width="2.6640625" style="214" customWidth="1"/>
    <col min="13095" max="13095" width="0.83203125" style="214" customWidth="1"/>
    <col min="13096" max="13096" width="2.1640625" style="214" customWidth="1"/>
    <col min="13097" max="13097" width="1.6640625" style="214" customWidth="1"/>
    <col min="13098" max="13098" width="0.83203125" style="214" customWidth="1"/>
    <col min="13099" max="13099" width="4.5" style="214" customWidth="1"/>
    <col min="13100" max="13100" width="1.6640625" style="214" customWidth="1"/>
    <col min="13101" max="13101" width="2.1640625" style="214" customWidth="1"/>
    <col min="13102" max="13102" width="0.83203125" style="214" customWidth="1"/>
    <col min="13103" max="13103" width="3.1640625" style="214" customWidth="1"/>
    <col min="13104" max="13104" width="2.1640625" style="214" customWidth="1"/>
    <col min="13105" max="13106" width="0.83203125" style="214" customWidth="1"/>
    <col min="13107" max="13107" width="0.1640625" style="214" customWidth="1"/>
    <col min="13108" max="13108" width="0.6640625" style="214" customWidth="1"/>
    <col min="13109" max="13312" width="8.83203125" style="214"/>
    <col min="13313" max="13313" width="1.83203125" style="214" customWidth="1"/>
    <col min="13314" max="13317" width="0.83203125" style="214" customWidth="1"/>
    <col min="13318" max="13318" width="0.1640625" style="214" customWidth="1"/>
    <col min="13319" max="13319" width="0.6640625" style="214" customWidth="1"/>
    <col min="13320" max="13320" width="14" style="214" customWidth="1"/>
    <col min="13321" max="13321" width="2.1640625" style="214" customWidth="1"/>
    <col min="13322" max="13322" width="4.5" style="214" customWidth="1"/>
    <col min="13323" max="13323" width="7.5" style="214" customWidth="1"/>
    <col min="13324" max="13324" width="5.5" style="214" customWidth="1"/>
    <col min="13325" max="13325" width="6.83203125" style="214" customWidth="1"/>
    <col min="13326" max="13326" width="3.1640625" style="214" customWidth="1"/>
    <col min="13327" max="13327" width="0.83203125" style="214" customWidth="1"/>
    <col min="13328" max="13328" width="0.1640625" style="214" customWidth="1"/>
    <col min="13329" max="13329" width="1.5" style="214" customWidth="1"/>
    <col min="13330" max="13330" width="1.6640625" style="214" customWidth="1"/>
    <col min="13331" max="13331" width="0.83203125" style="214" customWidth="1"/>
    <col min="13332" max="13332" width="3.1640625" style="214" customWidth="1"/>
    <col min="13333" max="13333" width="6.1640625" style="214" customWidth="1"/>
    <col min="13334" max="13334" width="2.1640625" style="214" customWidth="1"/>
    <col min="13335" max="13335" width="0.83203125" style="214" customWidth="1"/>
    <col min="13336" max="13336" width="0.1640625" style="214" customWidth="1"/>
    <col min="13337" max="13337" width="1.5" style="214" customWidth="1"/>
    <col min="13338" max="13338" width="1.6640625" style="214" customWidth="1"/>
    <col min="13339" max="13339" width="3.6640625" style="214" customWidth="1"/>
    <col min="13340" max="13340" width="0.83203125" style="214" customWidth="1"/>
    <col min="13341" max="13341" width="3.6640625" style="214" customWidth="1"/>
    <col min="13342" max="13342" width="0.83203125" style="214" customWidth="1"/>
    <col min="13343" max="13343" width="6.83203125" style="214" customWidth="1"/>
    <col min="13344" max="13344" width="1.6640625" style="214" customWidth="1"/>
    <col min="13345" max="13345" width="2.1640625" style="214" customWidth="1"/>
    <col min="13346" max="13347" width="0.83203125" style="214" customWidth="1"/>
    <col min="13348" max="13348" width="4.5" style="214" customWidth="1"/>
    <col min="13349" max="13349" width="1.6640625" style="214" customWidth="1"/>
    <col min="13350" max="13350" width="2.6640625" style="214" customWidth="1"/>
    <col min="13351" max="13351" width="0.83203125" style="214" customWidth="1"/>
    <col min="13352" max="13352" width="2.1640625" style="214" customWidth="1"/>
    <col min="13353" max="13353" width="1.6640625" style="214" customWidth="1"/>
    <col min="13354" max="13354" width="0.83203125" style="214" customWidth="1"/>
    <col min="13355" max="13355" width="4.5" style="214" customWidth="1"/>
    <col min="13356" max="13356" width="1.6640625" style="214" customWidth="1"/>
    <col min="13357" max="13357" width="2.1640625" style="214" customWidth="1"/>
    <col min="13358" max="13358" width="0.83203125" style="214" customWidth="1"/>
    <col min="13359" max="13359" width="3.1640625" style="214" customWidth="1"/>
    <col min="13360" max="13360" width="2.1640625" style="214" customWidth="1"/>
    <col min="13361" max="13362" width="0.83203125" style="214" customWidth="1"/>
    <col min="13363" max="13363" width="0.1640625" style="214" customWidth="1"/>
    <col min="13364" max="13364" width="0.6640625" style="214" customWidth="1"/>
    <col min="13365" max="13568" width="8.83203125" style="214"/>
    <col min="13569" max="13569" width="1.83203125" style="214" customWidth="1"/>
    <col min="13570" max="13573" width="0.83203125" style="214" customWidth="1"/>
    <col min="13574" max="13574" width="0.1640625" style="214" customWidth="1"/>
    <col min="13575" max="13575" width="0.6640625" style="214" customWidth="1"/>
    <col min="13576" max="13576" width="14" style="214" customWidth="1"/>
    <col min="13577" max="13577" width="2.1640625" style="214" customWidth="1"/>
    <col min="13578" max="13578" width="4.5" style="214" customWidth="1"/>
    <col min="13579" max="13579" width="7.5" style="214" customWidth="1"/>
    <col min="13580" max="13580" width="5.5" style="214" customWidth="1"/>
    <col min="13581" max="13581" width="6.83203125" style="214" customWidth="1"/>
    <col min="13582" max="13582" width="3.1640625" style="214" customWidth="1"/>
    <col min="13583" max="13583" width="0.83203125" style="214" customWidth="1"/>
    <col min="13584" max="13584" width="0.1640625" style="214" customWidth="1"/>
    <col min="13585" max="13585" width="1.5" style="214" customWidth="1"/>
    <col min="13586" max="13586" width="1.6640625" style="214" customWidth="1"/>
    <col min="13587" max="13587" width="0.83203125" style="214" customWidth="1"/>
    <col min="13588" max="13588" width="3.1640625" style="214" customWidth="1"/>
    <col min="13589" max="13589" width="6.1640625" style="214" customWidth="1"/>
    <col min="13590" max="13590" width="2.1640625" style="214" customWidth="1"/>
    <col min="13591" max="13591" width="0.83203125" style="214" customWidth="1"/>
    <col min="13592" max="13592" width="0.1640625" style="214" customWidth="1"/>
    <col min="13593" max="13593" width="1.5" style="214" customWidth="1"/>
    <col min="13594" max="13594" width="1.6640625" style="214" customWidth="1"/>
    <col min="13595" max="13595" width="3.6640625" style="214" customWidth="1"/>
    <col min="13596" max="13596" width="0.83203125" style="214" customWidth="1"/>
    <col min="13597" max="13597" width="3.6640625" style="214" customWidth="1"/>
    <col min="13598" max="13598" width="0.83203125" style="214" customWidth="1"/>
    <col min="13599" max="13599" width="6.83203125" style="214" customWidth="1"/>
    <col min="13600" max="13600" width="1.6640625" style="214" customWidth="1"/>
    <col min="13601" max="13601" width="2.1640625" style="214" customWidth="1"/>
    <col min="13602" max="13603" width="0.83203125" style="214" customWidth="1"/>
    <col min="13604" max="13604" width="4.5" style="214" customWidth="1"/>
    <col min="13605" max="13605" width="1.6640625" style="214" customWidth="1"/>
    <col min="13606" max="13606" width="2.6640625" style="214" customWidth="1"/>
    <col min="13607" max="13607" width="0.83203125" style="214" customWidth="1"/>
    <col min="13608" max="13608" width="2.1640625" style="214" customWidth="1"/>
    <col min="13609" max="13609" width="1.6640625" style="214" customWidth="1"/>
    <col min="13610" max="13610" width="0.83203125" style="214" customWidth="1"/>
    <col min="13611" max="13611" width="4.5" style="214" customWidth="1"/>
    <col min="13612" max="13612" width="1.6640625" style="214" customWidth="1"/>
    <col min="13613" max="13613" width="2.1640625" style="214" customWidth="1"/>
    <col min="13614" max="13614" width="0.83203125" style="214" customWidth="1"/>
    <col min="13615" max="13615" width="3.1640625" style="214" customWidth="1"/>
    <col min="13616" max="13616" width="2.1640625" style="214" customWidth="1"/>
    <col min="13617" max="13618" width="0.83203125" style="214" customWidth="1"/>
    <col min="13619" max="13619" width="0.1640625" style="214" customWidth="1"/>
    <col min="13620" max="13620" width="0.6640625" style="214" customWidth="1"/>
    <col min="13621" max="13824" width="8.83203125" style="214"/>
    <col min="13825" max="13825" width="1.83203125" style="214" customWidth="1"/>
    <col min="13826" max="13829" width="0.83203125" style="214" customWidth="1"/>
    <col min="13830" max="13830" width="0.1640625" style="214" customWidth="1"/>
    <col min="13831" max="13831" width="0.6640625" style="214" customWidth="1"/>
    <col min="13832" max="13832" width="14" style="214" customWidth="1"/>
    <col min="13833" max="13833" width="2.1640625" style="214" customWidth="1"/>
    <col min="13834" max="13834" width="4.5" style="214" customWidth="1"/>
    <col min="13835" max="13835" width="7.5" style="214" customWidth="1"/>
    <col min="13836" max="13836" width="5.5" style="214" customWidth="1"/>
    <col min="13837" max="13837" width="6.83203125" style="214" customWidth="1"/>
    <col min="13838" max="13838" width="3.1640625" style="214" customWidth="1"/>
    <col min="13839" max="13839" width="0.83203125" style="214" customWidth="1"/>
    <col min="13840" max="13840" width="0.1640625" style="214" customWidth="1"/>
    <col min="13841" max="13841" width="1.5" style="214" customWidth="1"/>
    <col min="13842" max="13842" width="1.6640625" style="214" customWidth="1"/>
    <col min="13843" max="13843" width="0.83203125" style="214" customWidth="1"/>
    <col min="13844" max="13844" width="3.1640625" style="214" customWidth="1"/>
    <col min="13845" max="13845" width="6.1640625" style="214" customWidth="1"/>
    <col min="13846" max="13846" width="2.1640625" style="214" customWidth="1"/>
    <col min="13847" max="13847" width="0.83203125" style="214" customWidth="1"/>
    <col min="13848" max="13848" width="0.1640625" style="214" customWidth="1"/>
    <col min="13849" max="13849" width="1.5" style="214" customWidth="1"/>
    <col min="13850" max="13850" width="1.6640625" style="214" customWidth="1"/>
    <col min="13851" max="13851" width="3.6640625" style="214" customWidth="1"/>
    <col min="13852" max="13852" width="0.83203125" style="214" customWidth="1"/>
    <col min="13853" max="13853" width="3.6640625" style="214" customWidth="1"/>
    <col min="13854" max="13854" width="0.83203125" style="214" customWidth="1"/>
    <col min="13855" max="13855" width="6.83203125" style="214" customWidth="1"/>
    <col min="13856" max="13856" width="1.6640625" style="214" customWidth="1"/>
    <col min="13857" max="13857" width="2.1640625" style="214" customWidth="1"/>
    <col min="13858" max="13859" width="0.83203125" style="214" customWidth="1"/>
    <col min="13860" max="13860" width="4.5" style="214" customWidth="1"/>
    <col min="13861" max="13861" width="1.6640625" style="214" customWidth="1"/>
    <col min="13862" max="13862" width="2.6640625" style="214" customWidth="1"/>
    <col min="13863" max="13863" width="0.83203125" style="214" customWidth="1"/>
    <col min="13864" max="13864" width="2.1640625" style="214" customWidth="1"/>
    <col min="13865" max="13865" width="1.6640625" style="214" customWidth="1"/>
    <col min="13866" max="13866" width="0.83203125" style="214" customWidth="1"/>
    <col min="13867" max="13867" width="4.5" style="214" customWidth="1"/>
    <col min="13868" max="13868" width="1.6640625" style="214" customWidth="1"/>
    <col min="13869" max="13869" width="2.1640625" style="214" customWidth="1"/>
    <col min="13870" max="13870" width="0.83203125" style="214" customWidth="1"/>
    <col min="13871" max="13871" width="3.1640625" style="214" customWidth="1"/>
    <col min="13872" max="13872" width="2.1640625" style="214" customWidth="1"/>
    <col min="13873" max="13874" width="0.83203125" style="214" customWidth="1"/>
    <col min="13875" max="13875" width="0.1640625" style="214" customWidth="1"/>
    <col min="13876" max="13876" width="0.6640625" style="214" customWidth="1"/>
    <col min="13877" max="14080" width="8.83203125" style="214"/>
    <col min="14081" max="14081" width="1.83203125" style="214" customWidth="1"/>
    <col min="14082" max="14085" width="0.83203125" style="214" customWidth="1"/>
    <col min="14086" max="14086" width="0.1640625" style="214" customWidth="1"/>
    <col min="14087" max="14087" width="0.6640625" style="214" customWidth="1"/>
    <col min="14088" max="14088" width="14" style="214" customWidth="1"/>
    <col min="14089" max="14089" width="2.1640625" style="214" customWidth="1"/>
    <col min="14090" max="14090" width="4.5" style="214" customWidth="1"/>
    <col min="14091" max="14091" width="7.5" style="214" customWidth="1"/>
    <col min="14092" max="14092" width="5.5" style="214" customWidth="1"/>
    <col min="14093" max="14093" width="6.83203125" style="214" customWidth="1"/>
    <col min="14094" max="14094" width="3.1640625" style="214" customWidth="1"/>
    <col min="14095" max="14095" width="0.83203125" style="214" customWidth="1"/>
    <col min="14096" max="14096" width="0.1640625" style="214" customWidth="1"/>
    <col min="14097" max="14097" width="1.5" style="214" customWidth="1"/>
    <col min="14098" max="14098" width="1.6640625" style="214" customWidth="1"/>
    <col min="14099" max="14099" width="0.83203125" style="214" customWidth="1"/>
    <col min="14100" max="14100" width="3.1640625" style="214" customWidth="1"/>
    <col min="14101" max="14101" width="6.1640625" style="214" customWidth="1"/>
    <col min="14102" max="14102" width="2.1640625" style="214" customWidth="1"/>
    <col min="14103" max="14103" width="0.83203125" style="214" customWidth="1"/>
    <col min="14104" max="14104" width="0.1640625" style="214" customWidth="1"/>
    <col min="14105" max="14105" width="1.5" style="214" customWidth="1"/>
    <col min="14106" max="14106" width="1.6640625" style="214" customWidth="1"/>
    <col min="14107" max="14107" width="3.6640625" style="214" customWidth="1"/>
    <col min="14108" max="14108" width="0.83203125" style="214" customWidth="1"/>
    <col min="14109" max="14109" width="3.6640625" style="214" customWidth="1"/>
    <col min="14110" max="14110" width="0.83203125" style="214" customWidth="1"/>
    <col min="14111" max="14111" width="6.83203125" style="214" customWidth="1"/>
    <col min="14112" max="14112" width="1.6640625" style="214" customWidth="1"/>
    <col min="14113" max="14113" width="2.1640625" style="214" customWidth="1"/>
    <col min="14114" max="14115" width="0.83203125" style="214" customWidth="1"/>
    <col min="14116" max="14116" width="4.5" style="214" customWidth="1"/>
    <col min="14117" max="14117" width="1.6640625" style="214" customWidth="1"/>
    <col min="14118" max="14118" width="2.6640625" style="214" customWidth="1"/>
    <col min="14119" max="14119" width="0.83203125" style="214" customWidth="1"/>
    <col min="14120" max="14120" width="2.1640625" style="214" customWidth="1"/>
    <col min="14121" max="14121" width="1.6640625" style="214" customWidth="1"/>
    <col min="14122" max="14122" width="0.83203125" style="214" customWidth="1"/>
    <col min="14123" max="14123" width="4.5" style="214" customWidth="1"/>
    <col min="14124" max="14124" width="1.6640625" style="214" customWidth="1"/>
    <col min="14125" max="14125" width="2.1640625" style="214" customWidth="1"/>
    <col min="14126" max="14126" width="0.83203125" style="214" customWidth="1"/>
    <col min="14127" max="14127" width="3.1640625" style="214" customWidth="1"/>
    <col min="14128" max="14128" width="2.1640625" style="214" customWidth="1"/>
    <col min="14129" max="14130" width="0.83203125" style="214" customWidth="1"/>
    <col min="14131" max="14131" width="0.1640625" style="214" customWidth="1"/>
    <col min="14132" max="14132" width="0.6640625" style="214" customWidth="1"/>
    <col min="14133" max="14336" width="8.83203125" style="214"/>
    <col min="14337" max="14337" width="1.83203125" style="214" customWidth="1"/>
    <col min="14338" max="14341" width="0.83203125" style="214" customWidth="1"/>
    <col min="14342" max="14342" width="0.1640625" style="214" customWidth="1"/>
    <col min="14343" max="14343" width="0.6640625" style="214" customWidth="1"/>
    <col min="14344" max="14344" width="14" style="214" customWidth="1"/>
    <col min="14345" max="14345" width="2.1640625" style="214" customWidth="1"/>
    <col min="14346" max="14346" width="4.5" style="214" customWidth="1"/>
    <col min="14347" max="14347" width="7.5" style="214" customWidth="1"/>
    <col min="14348" max="14348" width="5.5" style="214" customWidth="1"/>
    <col min="14349" max="14349" width="6.83203125" style="214" customWidth="1"/>
    <col min="14350" max="14350" width="3.1640625" style="214" customWidth="1"/>
    <col min="14351" max="14351" width="0.83203125" style="214" customWidth="1"/>
    <col min="14352" max="14352" width="0.1640625" style="214" customWidth="1"/>
    <col min="14353" max="14353" width="1.5" style="214" customWidth="1"/>
    <col min="14354" max="14354" width="1.6640625" style="214" customWidth="1"/>
    <col min="14355" max="14355" width="0.83203125" style="214" customWidth="1"/>
    <col min="14356" max="14356" width="3.1640625" style="214" customWidth="1"/>
    <col min="14357" max="14357" width="6.1640625" style="214" customWidth="1"/>
    <col min="14358" max="14358" width="2.1640625" style="214" customWidth="1"/>
    <col min="14359" max="14359" width="0.83203125" style="214" customWidth="1"/>
    <col min="14360" max="14360" width="0.1640625" style="214" customWidth="1"/>
    <col min="14361" max="14361" width="1.5" style="214" customWidth="1"/>
    <col min="14362" max="14362" width="1.6640625" style="214" customWidth="1"/>
    <col min="14363" max="14363" width="3.6640625" style="214" customWidth="1"/>
    <col min="14364" max="14364" width="0.83203125" style="214" customWidth="1"/>
    <col min="14365" max="14365" width="3.6640625" style="214" customWidth="1"/>
    <col min="14366" max="14366" width="0.83203125" style="214" customWidth="1"/>
    <col min="14367" max="14367" width="6.83203125" style="214" customWidth="1"/>
    <col min="14368" max="14368" width="1.6640625" style="214" customWidth="1"/>
    <col min="14369" max="14369" width="2.1640625" style="214" customWidth="1"/>
    <col min="14370" max="14371" width="0.83203125" style="214" customWidth="1"/>
    <col min="14372" max="14372" width="4.5" style="214" customWidth="1"/>
    <col min="14373" max="14373" width="1.6640625" style="214" customWidth="1"/>
    <col min="14374" max="14374" width="2.6640625" style="214" customWidth="1"/>
    <col min="14375" max="14375" width="0.83203125" style="214" customWidth="1"/>
    <col min="14376" max="14376" width="2.1640625" style="214" customWidth="1"/>
    <col min="14377" max="14377" width="1.6640625" style="214" customWidth="1"/>
    <col min="14378" max="14378" width="0.83203125" style="214" customWidth="1"/>
    <col min="14379" max="14379" width="4.5" style="214" customWidth="1"/>
    <col min="14380" max="14380" width="1.6640625" style="214" customWidth="1"/>
    <col min="14381" max="14381" width="2.1640625" style="214" customWidth="1"/>
    <col min="14382" max="14382" width="0.83203125" style="214" customWidth="1"/>
    <col min="14383" max="14383" width="3.1640625" style="214" customWidth="1"/>
    <col min="14384" max="14384" width="2.1640625" style="214" customWidth="1"/>
    <col min="14385" max="14386" width="0.83203125" style="214" customWidth="1"/>
    <col min="14387" max="14387" width="0.1640625" style="214" customWidth="1"/>
    <col min="14388" max="14388" width="0.6640625" style="214" customWidth="1"/>
    <col min="14389" max="14592" width="8.83203125" style="214"/>
    <col min="14593" max="14593" width="1.83203125" style="214" customWidth="1"/>
    <col min="14594" max="14597" width="0.83203125" style="214" customWidth="1"/>
    <col min="14598" max="14598" width="0.1640625" style="214" customWidth="1"/>
    <col min="14599" max="14599" width="0.6640625" style="214" customWidth="1"/>
    <col min="14600" max="14600" width="14" style="214" customWidth="1"/>
    <col min="14601" max="14601" width="2.1640625" style="214" customWidth="1"/>
    <col min="14602" max="14602" width="4.5" style="214" customWidth="1"/>
    <col min="14603" max="14603" width="7.5" style="214" customWidth="1"/>
    <col min="14604" max="14604" width="5.5" style="214" customWidth="1"/>
    <col min="14605" max="14605" width="6.83203125" style="214" customWidth="1"/>
    <col min="14606" max="14606" width="3.1640625" style="214" customWidth="1"/>
    <col min="14607" max="14607" width="0.83203125" style="214" customWidth="1"/>
    <col min="14608" max="14608" width="0.1640625" style="214" customWidth="1"/>
    <col min="14609" max="14609" width="1.5" style="214" customWidth="1"/>
    <col min="14610" max="14610" width="1.6640625" style="214" customWidth="1"/>
    <col min="14611" max="14611" width="0.83203125" style="214" customWidth="1"/>
    <col min="14612" max="14612" width="3.1640625" style="214" customWidth="1"/>
    <col min="14613" max="14613" width="6.1640625" style="214" customWidth="1"/>
    <col min="14614" max="14614" width="2.1640625" style="214" customWidth="1"/>
    <col min="14615" max="14615" width="0.83203125" style="214" customWidth="1"/>
    <col min="14616" max="14616" width="0.1640625" style="214" customWidth="1"/>
    <col min="14617" max="14617" width="1.5" style="214" customWidth="1"/>
    <col min="14618" max="14618" width="1.6640625" style="214" customWidth="1"/>
    <col min="14619" max="14619" width="3.6640625" style="214" customWidth="1"/>
    <col min="14620" max="14620" width="0.83203125" style="214" customWidth="1"/>
    <col min="14621" max="14621" width="3.6640625" style="214" customWidth="1"/>
    <col min="14622" max="14622" width="0.83203125" style="214" customWidth="1"/>
    <col min="14623" max="14623" width="6.83203125" style="214" customWidth="1"/>
    <col min="14624" max="14624" width="1.6640625" style="214" customWidth="1"/>
    <col min="14625" max="14625" width="2.1640625" style="214" customWidth="1"/>
    <col min="14626" max="14627" width="0.83203125" style="214" customWidth="1"/>
    <col min="14628" max="14628" width="4.5" style="214" customWidth="1"/>
    <col min="14629" max="14629" width="1.6640625" style="214" customWidth="1"/>
    <col min="14630" max="14630" width="2.6640625" style="214" customWidth="1"/>
    <col min="14631" max="14631" width="0.83203125" style="214" customWidth="1"/>
    <col min="14632" max="14632" width="2.1640625" style="214" customWidth="1"/>
    <col min="14633" max="14633" width="1.6640625" style="214" customWidth="1"/>
    <col min="14634" max="14634" width="0.83203125" style="214" customWidth="1"/>
    <col min="14635" max="14635" width="4.5" style="214" customWidth="1"/>
    <col min="14636" max="14636" width="1.6640625" style="214" customWidth="1"/>
    <col min="14637" max="14637" width="2.1640625" style="214" customWidth="1"/>
    <col min="14638" max="14638" width="0.83203125" style="214" customWidth="1"/>
    <col min="14639" max="14639" width="3.1640625" style="214" customWidth="1"/>
    <col min="14640" max="14640" width="2.1640625" style="214" customWidth="1"/>
    <col min="14641" max="14642" width="0.83203125" style="214" customWidth="1"/>
    <col min="14643" max="14643" width="0.1640625" style="214" customWidth="1"/>
    <col min="14644" max="14644" width="0.6640625" style="214" customWidth="1"/>
    <col min="14645" max="14848" width="8.83203125" style="214"/>
    <col min="14849" max="14849" width="1.83203125" style="214" customWidth="1"/>
    <col min="14850" max="14853" width="0.83203125" style="214" customWidth="1"/>
    <col min="14854" max="14854" width="0.1640625" style="214" customWidth="1"/>
    <col min="14855" max="14855" width="0.6640625" style="214" customWidth="1"/>
    <col min="14856" max="14856" width="14" style="214" customWidth="1"/>
    <col min="14857" max="14857" width="2.1640625" style="214" customWidth="1"/>
    <col min="14858" max="14858" width="4.5" style="214" customWidth="1"/>
    <col min="14859" max="14859" width="7.5" style="214" customWidth="1"/>
    <col min="14860" max="14860" width="5.5" style="214" customWidth="1"/>
    <col min="14861" max="14861" width="6.83203125" style="214" customWidth="1"/>
    <col min="14862" max="14862" width="3.1640625" style="214" customWidth="1"/>
    <col min="14863" max="14863" width="0.83203125" style="214" customWidth="1"/>
    <col min="14864" max="14864" width="0.1640625" style="214" customWidth="1"/>
    <col min="14865" max="14865" width="1.5" style="214" customWidth="1"/>
    <col min="14866" max="14866" width="1.6640625" style="214" customWidth="1"/>
    <col min="14867" max="14867" width="0.83203125" style="214" customWidth="1"/>
    <col min="14868" max="14868" width="3.1640625" style="214" customWidth="1"/>
    <col min="14869" max="14869" width="6.1640625" style="214" customWidth="1"/>
    <col min="14870" max="14870" width="2.1640625" style="214" customWidth="1"/>
    <col min="14871" max="14871" width="0.83203125" style="214" customWidth="1"/>
    <col min="14872" max="14872" width="0.1640625" style="214" customWidth="1"/>
    <col min="14873" max="14873" width="1.5" style="214" customWidth="1"/>
    <col min="14874" max="14874" width="1.6640625" style="214" customWidth="1"/>
    <col min="14875" max="14875" width="3.6640625" style="214" customWidth="1"/>
    <col min="14876" max="14876" width="0.83203125" style="214" customWidth="1"/>
    <col min="14877" max="14877" width="3.6640625" style="214" customWidth="1"/>
    <col min="14878" max="14878" width="0.83203125" style="214" customWidth="1"/>
    <col min="14879" max="14879" width="6.83203125" style="214" customWidth="1"/>
    <col min="14880" max="14880" width="1.6640625" style="214" customWidth="1"/>
    <col min="14881" max="14881" width="2.1640625" style="214" customWidth="1"/>
    <col min="14882" max="14883" width="0.83203125" style="214" customWidth="1"/>
    <col min="14884" max="14884" width="4.5" style="214" customWidth="1"/>
    <col min="14885" max="14885" width="1.6640625" style="214" customWidth="1"/>
    <col min="14886" max="14886" width="2.6640625" style="214" customWidth="1"/>
    <col min="14887" max="14887" width="0.83203125" style="214" customWidth="1"/>
    <col min="14888" max="14888" width="2.1640625" style="214" customWidth="1"/>
    <col min="14889" max="14889" width="1.6640625" style="214" customWidth="1"/>
    <col min="14890" max="14890" width="0.83203125" style="214" customWidth="1"/>
    <col min="14891" max="14891" width="4.5" style="214" customWidth="1"/>
    <col min="14892" max="14892" width="1.6640625" style="214" customWidth="1"/>
    <col min="14893" max="14893" width="2.1640625" style="214" customWidth="1"/>
    <col min="14894" max="14894" width="0.83203125" style="214" customWidth="1"/>
    <col min="14895" max="14895" width="3.1640625" style="214" customWidth="1"/>
    <col min="14896" max="14896" width="2.1640625" style="214" customWidth="1"/>
    <col min="14897" max="14898" width="0.83203125" style="214" customWidth="1"/>
    <col min="14899" max="14899" width="0.1640625" style="214" customWidth="1"/>
    <col min="14900" max="14900" width="0.6640625" style="214" customWidth="1"/>
    <col min="14901" max="15104" width="8.83203125" style="214"/>
    <col min="15105" max="15105" width="1.83203125" style="214" customWidth="1"/>
    <col min="15106" max="15109" width="0.83203125" style="214" customWidth="1"/>
    <col min="15110" max="15110" width="0.1640625" style="214" customWidth="1"/>
    <col min="15111" max="15111" width="0.6640625" style="214" customWidth="1"/>
    <col min="15112" max="15112" width="14" style="214" customWidth="1"/>
    <col min="15113" max="15113" width="2.1640625" style="214" customWidth="1"/>
    <col min="15114" max="15114" width="4.5" style="214" customWidth="1"/>
    <col min="15115" max="15115" width="7.5" style="214" customWidth="1"/>
    <col min="15116" max="15116" width="5.5" style="214" customWidth="1"/>
    <col min="15117" max="15117" width="6.83203125" style="214" customWidth="1"/>
    <col min="15118" max="15118" width="3.1640625" style="214" customWidth="1"/>
    <col min="15119" max="15119" width="0.83203125" style="214" customWidth="1"/>
    <col min="15120" max="15120" width="0.1640625" style="214" customWidth="1"/>
    <col min="15121" max="15121" width="1.5" style="214" customWidth="1"/>
    <col min="15122" max="15122" width="1.6640625" style="214" customWidth="1"/>
    <col min="15123" max="15123" width="0.83203125" style="214" customWidth="1"/>
    <col min="15124" max="15124" width="3.1640625" style="214" customWidth="1"/>
    <col min="15125" max="15125" width="6.1640625" style="214" customWidth="1"/>
    <col min="15126" max="15126" width="2.1640625" style="214" customWidth="1"/>
    <col min="15127" max="15127" width="0.83203125" style="214" customWidth="1"/>
    <col min="15128" max="15128" width="0.1640625" style="214" customWidth="1"/>
    <col min="15129" max="15129" width="1.5" style="214" customWidth="1"/>
    <col min="15130" max="15130" width="1.6640625" style="214" customWidth="1"/>
    <col min="15131" max="15131" width="3.6640625" style="214" customWidth="1"/>
    <col min="15132" max="15132" width="0.83203125" style="214" customWidth="1"/>
    <col min="15133" max="15133" width="3.6640625" style="214" customWidth="1"/>
    <col min="15134" max="15134" width="0.83203125" style="214" customWidth="1"/>
    <col min="15135" max="15135" width="6.83203125" style="214" customWidth="1"/>
    <col min="15136" max="15136" width="1.6640625" style="214" customWidth="1"/>
    <col min="15137" max="15137" width="2.1640625" style="214" customWidth="1"/>
    <col min="15138" max="15139" width="0.83203125" style="214" customWidth="1"/>
    <col min="15140" max="15140" width="4.5" style="214" customWidth="1"/>
    <col min="15141" max="15141" width="1.6640625" style="214" customWidth="1"/>
    <col min="15142" max="15142" width="2.6640625" style="214" customWidth="1"/>
    <col min="15143" max="15143" width="0.83203125" style="214" customWidth="1"/>
    <col min="15144" max="15144" width="2.1640625" style="214" customWidth="1"/>
    <col min="15145" max="15145" width="1.6640625" style="214" customWidth="1"/>
    <col min="15146" max="15146" width="0.83203125" style="214" customWidth="1"/>
    <col min="15147" max="15147" width="4.5" style="214" customWidth="1"/>
    <col min="15148" max="15148" width="1.6640625" style="214" customWidth="1"/>
    <col min="15149" max="15149" width="2.1640625" style="214" customWidth="1"/>
    <col min="15150" max="15150" width="0.83203125" style="214" customWidth="1"/>
    <col min="15151" max="15151" width="3.1640625" style="214" customWidth="1"/>
    <col min="15152" max="15152" width="2.1640625" style="214" customWidth="1"/>
    <col min="15153" max="15154" width="0.83203125" style="214" customWidth="1"/>
    <col min="15155" max="15155" width="0.1640625" style="214" customWidth="1"/>
    <col min="15156" max="15156" width="0.6640625" style="214" customWidth="1"/>
    <col min="15157" max="15360" width="8.83203125" style="214"/>
    <col min="15361" max="15361" width="1.83203125" style="214" customWidth="1"/>
    <col min="15362" max="15365" width="0.83203125" style="214" customWidth="1"/>
    <col min="15366" max="15366" width="0.1640625" style="214" customWidth="1"/>
    <col min="15367" max="15367" width="0.6640625" style="214" customWidth="1"/>
    <col min="15368" max="15368" width="14" style="214" customWidth="1"/>
    <col min="15369" max="15369" width="2.1640625" style="214" customWidth="1"/>
    <col min="15370" max="15370" width="4.5" style="214" customWidth="1"/>
    <col min="15371" max="15371" width="7.5" style="214" customWidth="1"/>
    <col min="15372" max="15372" width="5.5" style="214" customWidth="1"/>
    <col min="15373" max="15373" width="6.83203125" style="214" customWidth="1"/>
    <col min="15374" max="15374" width="3.1640625" style="214" customWidth="1"/>
    <col min="15375" max="15375" width="0.83203125" style="214" customWidth="1"/>
    <col min="15376" max="15376" width="0.1640625" style="214" customWidth="1"/>
    <col min="15377" max="15377" width="1.5" style="214" customWidth="1"/>
    <col min="15378" max="15378" width="1.6640625" style="214" customWidth="1"/>
    <col min="15379" max="15379" width="0.83203125" style="214" customWidth="1"/>
    <col min="15380" max="15380" width="3.1640625" style="214" customWidth="1"/>
    <col min="15381" max="15381" width="6.1640625" style="214" customWidth="1"/>
    <col min="15382" max="15382" width="2.1640625" style="214" customWidth="1"/>
    <col min="15383" max="15383" width="0.83203125" style="214" customWidth="1"/>
    <col min="15384" max="15384" width="0.1640625" style="214" customWidth="1"/>
    <col min="15385" max="15385" width="1.5" style="214" customWidth="1"/>
    <col min="15386" max="15386" width="1.6640625" style="214" customWidth="1"/>
    <col min="15387" max="15387" width="3.6640625" style="214" customWidth="1"/>
    <col min="15388" max="15388" width="0.83203125" style="214" customWidth="1"/>
    <col min="15389" max="15389" width="3.6640625" style="214" customWidth="1"/>
    <col min="15390" max="15390" width="0.83203125" style="214" customWidth="1"/>
    <col min="15391" max="15391" width="6.83203125" style="214" customWidth="1"/>
    <col min="15392" max="15392" width="1.6640625" style="214" customWidth="1"/>
    <col min="15393" max="15393" width="2.1640625" style="214" customWidth="1"/>
    <col min="15394" max="15395" width="0.83203125" style="214" customWidth="1"/>
    <col min="15396" max="15396" width="4.5" style="214" customWidth="1"/>
    <col min="15397" max="15397" width="1.6640625" style="214" customWidth="1"/>
    <col min="15398" max="15398" width="2.6640625" style="214" customWidth="1"/>
    <col min="15399" max="15399" width="0.83203125" style="214" customWidth="1"/>
    <col min="15400" max="15400" width="2.1640625" style="214" customWidth="1"/>
    <col min="15401" max="15401" width="1.6640625" style="214" customWidth="1"/>
    <col min="15402" max="15402" width="0.83203125" style="214" customWidth="1"/>
    <col min="15403" max="15403" width="4.5" style="214" customWidth="1"/>
    <col min="15404" max="15404" width="1.6640625" style="214" customWidth="1"/>
    <col min="15405" max="15405" width="2.1640625" style="214" customWidth="1"/>
    <col min="15406" max="15406" width="0.83203125" style="214" customWidth="1"/>
    <col min="15407" max="15407" width="3.1640625" style="214" customWidth="1"/>
    <col min="15408" max="15408" width="2.1640625" style="214" customWidth="1"/>
    <col min="15409" max="15410" width="0.83203125" style="214" customWidth="1"/>
    <col min="15411" max="15411" width="0.1640625" style="214" customWidth="1"/>
    <col min="15412" max="15412" width="0.6640625" style="214" customWidth="1"/>
    <col min="15413" max="15616" width="8.83203125" style="214"/>
    <col min="15617" max="15617" width="1.83203125" style="214" customWidth="1"/>
    <col min="15618" max="15621" width="0.83203125" style="214" customWidth="1"/>
    <col min="15622" max="15622" width="0.1640625" style="214" customWidth="1"/>
    <col min="15623" max="15623" width="0.6640625" style="214" customWidth="1"/>
    <col min="15624" max="15624" width="14" style="214" customWidth="1"/>
    <col min="15625" max="15625" width="2.1640625" style="214" customWidth="1"/>
    <col min="15626" max="15626" width="4.5" style="214" customWidth="1"/>
    <col min="15627" max="15627" width="7.5" style="214" customWidth="1"/>
    <col min="15628" max="15628" width="5.5" style="214" customWidth="1"/>
    <col min="15629" max="15629" width="6.83203125" style="214" customWidth="1"/>
    <col min="15630" max="15630" width="3.1640625" style="214" customWidth="1"/>
    <col min="15631" max="15631" width="0.83203125" style="214" customWidth="1"/>
    <col min="15632" max="15632" width="0.1640625" style="214" customWidth="1"/>
    <col min="15633" max="15633" width="1.5" style="214" customWidth="1"/>
    <col min="15634" max="15634" width="1.6640625" style="214" customWidth="1"/>
    <col min="15635" max="15635" width="0.83203125" style="214" customWidth="1"/>
    <col min="15636" max="15636" width="3.1640625" style="214" customWidth="1"/>
    <col min="15637" max="15637" width="6.1640625" style="214" customWidth="1"/>
    <col min="15638" max="15638" width="2.1640625" style="214" customWidth="1"/>
    <col min="15639" max="15639" width="0.83203125" style="214" customWidth="1"/>
    <col min="15640" max="15640" width="0.1640625" style="214" customWidth="1"/>
    <col min="15641" max="15641" width="1.5" style="214" customWidth="1"/>
    <col min="15642" max="15642" width="1.6640625" style="214" customWidth="1"/>
    <col min="15643" max="15643" width="3.6640625" style="214" customWidth="1"/>
    <col min="15644" max="15644" width="0.83203125" style="214" customWidth="1"/>
    <col min="15645" max="15645" width="3.6640625" style="214" customWidth="1"/>
    <col min="15646" max="15646" width="0.83203125" style="214" customWidth="1"/>
    <col min="15647" max="15647" width="6.83203125" style="214" customWidth="1"/>
    <col min="15648" max="15648" width="1.6640625" style="214" customWidth="1"/>
    <col min="15649" max="15649" width="2.1640625" style="214" customWidth="1"/>
    <col min="15650" max="15651" width="0.83203125" style="214" customWidth="1"/>
    <col min="15652" max="15652" width="4.5" style="214" customWidth="1"/>
    <col min="15653" max="15653" width="1.6640625" style="214" customWidth="1"/>
    <col min="15654" max="15654" width="2.6640625" style="214" customWidth="1"/>
    <col min="15655" max="15655" width="0.83203125" style="214" customWidth="1"/>
    <col min="15656" max="15656" width="2.1640625" style="214" customWidth="1"/>
    <col min="15657" max="15657" width="1.6640625" style="214" customWidth="1"/>
    <col min="15658" max="15658" width="0.83203125" style="214" customWidth="1"/>
    <col min="15659" max="15659" width="4.5" style="214" customWidth="1"/>
    <col min="15660" max="15660" width="1.6640625" style="214" customWidth="1"/>
    <col min="15661" max="15661" width="2.1640625" style="214" customWidth="1"/>
    <col min="15662" max="15662" width="0.83203125" style="214" customWidth="1"/>
    <col min="15663" max="15663" width="3.1640625" style="214" customWidth="1"/>
    <col min="15664" max="15664" width="2.1640625" style="214" customWidth="1"/>
    <col min="15665" max="15666" width="0.83203125" style="214" customWidth="1"/>
    <col min="15667" max="15667" width="0.1640625" style="214" customWidth="1"/>
    <col min="15668" max="15668" width="0.6640625" style="214" customWidth="1"/>
    <col min="15669" max="15872" width="8.83203125" style="214"/>
    <col min="15873" max="15873" width="1.83203125" style="214" customWidth="1"/>
    <col min="15874" max="15877" width="0.83203125" style="214" customWidth="1"/>
    <col min="15878" max="15878" width="0.1640625" style="214" customWidth="1"/>
    <col min="15879" max="15879" width="0.6640625" style="214" customWidth="1"/>
    <col min="15880" max="15880" width="14" style="214" customWidth="1"/>
    <col min="15881" max="15881" width="2.1640625" style="214" customWidth="1"/>
    <col min="15882" max="15882" width="4.5" style="214" customWidth="1"/>
    <col min="15883" max="15883" width="7.5" style="214" customWidth="1"/>
    <col min="15884" max="15884" width="5.5" style="214" customWidth="1"/>
    <col min="15885" max="15885" width="6.83203125" style="214" customWidth="1"/>
    <col min="15886" max="15886" width="3.1640625" style="214" customWidth="1"/>
    <col min="15887" max="15887" width="0.83203125" style="214" customWidth="1"/>
    <col min="15888" max="15888" width="0.1640625" style="214" customWidth="1"/>
    <col min="15889" max="15889" width="1.5" style="214" customWidth="1"/>
    <col min="15890" max="15890" width="1.6640625" style="214" customWidth="1"/>
    <col min="15891" max="15891" width="0.83203125" style="214" customWidth="1"/>
    <col min="15892" max="15892" width="3.1640625" style="214" customWidth="1"/>
    <col min="15893" max="15893" width="6.1640625" style="214" customWidth="1"/>
    <col min="15894" max="15894" width="2.1640625" style="214" customWidth="1"/>
    <col min="15895" max="15895" width="0.83203125" style="214" customWidth="1"/>
    <col min="15896" max="15896" width="0.1640625" style="214" customWidth="1"/>
    <col min="15897" max="15897" width="1.5" style="214" customWidth="1"/>
    <col min="15898" max="15898" width="1.6640625" style="214" customWidth="1"/>
    <col min="15899" max="15899" width="3.6640625" style="214" customWidth="1"/>
    <col min="15900" max="15900" width="0.83203125" style="214" customWidth="1"/>
    <col min="15901" max="15901" width="3.6640625" style="214" customWidth="1"/>
    <col min="15902" max="15902" width="0.83203125" style="214" customWidth="1"/>
    <col min="15903" max="15903" width="6.83203125" style="214" customWidth="1"/>
    <col min="15904" max="15904" width="1.6640625" style="214" customWidth="1"/>
    <col min="15905" max="15905" width="2.1640625" style="214" customWidth="1"/>
    <col min="15906" max="15907" width="0.83203125" style="214" customWidth="1"/>
    <col min="15908" max="15908" width="4.5" style="214" customWidth="1"/>
    <col min="15909" max="15909" width="1.6640625" style="214" customWidth="1"/>
    <col min="15910" max="15910" width="2.6640625" style="214" customWidth="1"/>
    <col min="15911" max="15911" width="0.83203125" style="214" customWidth="1"/>
    <col min="15912" max="15912" width="2.1640625" style="214" customWidth="1"/>
    <col min="15913" max="15913" width="1.6640625" style="214" customWidth="1"/>
    <col min="15914" max="15914" width="0.83203125" style="214" customWidth="1"/>
    <col min="15915" max="15915" width="4.5" style="214" customWidth="1"/>
    <col min="15916" max="15916" width="1.6640625" style="214" customWidth="1"/>
    <col min="15917" max="15917" width="2.1640625" style="214" customWidth="1"/>
    <col min="15918" max="15918" width="0.83203125" style="214" customWidth="1"/>
    <col min="15919" max="15919" width="3.1640625" style="214" customWidth="1"/>
    <col min="15920" max="15920" width="2.1640625" style="214" customWidth="1"/>
    <col min="15921" max="15922" width="0.83203125" style="214" customWidth="1"/>
    <col min="15923" max="15923" width="0.1640625" style="214" customWidth="1"/>
    <col min="15924" max="15924" width="0.6640625" style="214" customWidth="1"/>
    <col min="15925" max="16128" width="8.83203125" style="214"/>
    <col min="16129" max="16129" width="1.83203125" style="214" customWidth="1"/>
    <col min="16130" max="16133" width="0.83203125" style="214" customWidth="1"/>
    <col min="16134" max="16134" width="0.1640625" style="214" customWidth="1"/>
    <col min="16135" max="16135" width="0.6640625" style="214" customWidth="1"/>
    <col min="16136" max="16136" width="14" style="214" customWidth="1"/>
    <col min="16137" max="16137" width="2.1640625" style="214" customWidth="1"/>
    <col min="16138" max="16138" width="4.5" style="214" customWidth="1"/>
    <col min="16139" max="16139" width="7.5" style="214" customWidth="1"/>
    <col min="16140" max="16140" width="5.5" style="214" customWidth="1"/>
    <col min="16141" max="16141" width="6.83203125" style="214" customWidth="1"/>
    <col min="16142" max="16142" width="3.1640625" style="214" customWidth="1"/>
    <col min="16143" max="16143" width="0.83203125" style="214" customWidth="1"/>
    <col min="16144" max="16144" width="0.1640625" style="214" customWidth="1"/>
    <col min="16145" max="16145" width="1.5" style="214" customWidth="1"/>
    <col min="16146" max="16146" width="1.6640625" style="214" customWidth="1"/>
    <col min="16147" max="16147" width="0.83203125" style="214" customWidth="1"/>
    <col min="16148" max="16148" width="3.1640625" style="214" customWidth="1"/>
    <col min="16149" max="16149" width="6.1640625" style="214" customWidth="1"/>
    <col min="16150" max="16150" width="2.1640625" style="214" customWidth="1"/>
    <col min="16151" max="16151" width="0.83203125" style="214" customWidth="1"/>
    <col min="16152" max="16152" width="0.1640625" style="214" customWidth="1"/>
    <col min="16153" max="16153" width="1.5" style="214" customWidth="1"/>
    <col min="16154" max="16154" width="1.6640625" style="214" customWidth="1"/>
    <col min="16155" max="16155" width="3.6640625" style="214" customWidth="1"/>
    <col min="16156" max="16156" width="0.83203125" style="214" customWidth="1"/>
    <col min="16157" max="16157" width="3.6640625" style="214" customWidth="1"/>
    <col min="16158" max="16158" width="0.83203125" style="214" customWidth="1"/>
    <col min="16159" max="16159" width="6.83203125" style="214" customWidth="1"/>
    <col min="16160" max="16160" width="1.6640625" style="214" customWidth="1"/>
    <col min="16161" max="16161" width="2.1640625" style="214" customWidth="1"/>
    <col min="16162" max="16163" width="0.83203125" style="214" customWidth="1"/>
    <col min="16164" max="16164" width="4.5" style="214" customWidth="1"/>
    <col min="16165" max="16165" width="1.6640625" style="214" customWidth="1"/>
    <col min="16166" max="16166" width="2.6640625" style="214" customWidth="1"/>
    <col min="16167" max="16167" width="0.83203125" style="214" customWidth="1"/>
    <col min="16168" max="16168" width="2.1640625" style="214" customWidth="1"/>
    <col min="16169" max="16169" width="1.6640625" style="214" customWidth="1"/>
    <col min="16170" max="16170" width="0.83203125" style="214" customWidth="1"/>
    <col min="16171" max="16171" width="4.5" style="214" customWidth="1"/>
    <col min="16172" max="16172" width="1.6640625" style="214" customWidth="1"/>
    <col min="16173" max="16173" width="2.1640625" style="214" customWidth="1"/>
    <col min="16174" max="16174" width="0.83203125" style="214" customWidth="1"/>
    <col min="16175" max="16175" width="3.1640625" style="214" customWidth="1"/>
    <col min="16176" max="16176" width="2.1640625" style="214" customWidth="1"/>
    <col min="16177" max="16178" width="0.83203125" style="214" customWidth="1"/>
    <col min="16179" max="16179" width="0.1640625" style="214" customWidth="1"/>
    <col min="16180" max="16180" width="0.6640625" style="214" customWidth="1"/>
    <col min="16181" max="16384" width="8.83203125" style="214"/>
  </cols>
  <sheetData>
    <row r="1" spans="2:51" ht="6" customHeight="1" x14ac:dyDescent="0.2">
      <c r="B1" s="538" t="s">
        <v>220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42" t="s">
        <v>220</v>
      </c>
      <c r="Q1" s="543" t="s">
        <v>220</v>
      </c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39"/>
      <c r="AD1" s="539"/>
      <c r="AE1" s="539"/>
      <c r="AF1" s="539"/>
      <c r="AG1" s="539"/>
      <c r="AH1" s="539"/>
      <c r="AI1" s="539"/>
      <c r="AJ1" s="539"/>
      <c r="AK1" s="539"/>
      <c r="AL1" s="539"/>
      <c r="AM1" s="539"/>
      <c r="AN1" s="539"/>
      <c r="AO1" s="539"/>
      <c r="AP1" s="539"/>
      <c r="AQ1" s="539"/>
      <c r="AR1" s="539"/>
      <c r="AS1" s="539"/>
      <c r="AT1" s="539"/>
      <c r="AU1" s="539"/>
      <c r="AV1" s="539"/>
      <c r="AW1" s="539"/>
      <c r="AX1" s="544"/>
      <c r="AY1" s="545" t="s">
        <v>220</v>
      </c>
    </row>
    <row r="2" spans="2:51" ht="1" customHeight="1" x14ac:dyDescent="0.2">
      <c r="B2" s="540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0"/>
      <c r="Q2" s="546" t="s">
        <v>220</v>
      </c>
      <c r="R2" s="541"/>
      <c r="S2" s="541"/>
      <c r="T2" s="541"/>
      <c r="AX2" s="215"/>
      <c r="AY2" s="541"/>
    </row>
    <row r="3" spans="2:51" ht="16" customHeight="1" x14ac:dyDescent="0.2">
      <c r="B3" s="547" t="s">
        <v>220</v>
      </c>
      <c r="C3" s="541"/>
      <c r="D3" s="541"/>
      <c r="E3" s="550" t="s">
        <v>14</v>
      </c>
      <c r="F3" s="541"/>
      <c r="G3" s="541"/>
      <c r="H3" s="541"/>
      <c r="I3" s="541"/>
      <c r="J3" s="551" t="s">
        <v>221</v>
      </c>
      <c r="K3" s="541"/>
      <c r="L3" s="541"/>
      <c r="M3" s="541"/>
      <c r="N3" s="541"/>
      <c r="O3" s="546" t="s">
        <v>220</v>
      </c>
      <c r="P3" s="540"/>
      <c r="Q3" s="546" t="s">
        <v>220</v>
      </c>
      <c r="R3" s="541"/>
      <c r="S3" s="554" t="s">
        <v>222</v>
      </c>
      <c r="T3" s="554"/>
      <c r="U3" s="554"/>
      <c r="V3" s="554" t="s">
        <v>81</v>
      </c>
      <c r="W3" s="554"/>
      <c r="X3" s="554"/>
      <c r="Y3" s="554"/>
      <c r="Z3" s="554"/>
      <c r="AA3" s="555"/>
      <c r="AB3" s="555"/>
      <c r="AF3" s="556" t="s">
        <v>180</v>
      </c>
      <c r="AG3" s="556"/>
      <c r="AH3" s="556"/>
      <c r="AI3" s="556"/>
      <c r="AJ3" s="556"/>
      <c r="AK3" s="556"/>
      <c r="AL3" s="556"/>
      <c r="AM3" s="556"/>
      <c r="AN3" s="556"/>
      <c r="AO3" s="556"/>
      <c r="AP3" s="556"/>
      <c r="AQ3" s="546" t="str">
        <f>TEXT(AA3,"2025000")</f>
        <v>2025000</v>
      </c>
      <c r="AR3" s="546"/>
      <c r="AS3" s="546"/>
      <c r="AT3" s="546"/>
      <c r="AU3" s="546"/>
      <c r="AV3" s="546"/>
      <c r="AW3" s="546"/>
      <c r="AX3" s="215"/>
      <c r="AY3" s="541"/>
    </row>
    <row r="4" spans="2:51" ht="2.75" customHeight="1" x14ac:dyDescent="0.2">
      <c r="B4" s="540"/>
      <c r="C4" s="541"/>
      <c r="D4" s="541"/>
      <c r="E4" s="557"/>
      <c r="F4" s="558"/>
      <c r="G4" s="558"/>
      <c r="H4" s="558"/>
      <c r="I4" s="558"/>
      <c r="J4" s="558"/>
      <c r="K4" s="558"/>
      <c r="L4" s="558"/>
      <c r="M4" s="558"/>
      <c r="N4" s="558"/>
      <c r="O4" s="541"/>
      <c r="P4" s="540"/>
      <c r="Q4" s="541"/>
      <c r="R4" s="541"/>
      <c r="AX4" s="215"/>
      <c r="AY4" s="541"/>
    </row>
    <row r="5" spans="2:51" ht="22" customHeight="1" x14ac:dyDescent="0.2">
      <c r="B5" s="540"/>
      <c r="C5" s="541"/>
      <c r="D5" s="541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41"/>
      <c r="P5" s="540"/>
      <c r="Q5" s="541"/>
      <c r="R5" s="541"/>
      <c r="S5" s="55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59" t="s">
        <v>220</v>
      </c>
      <c r="AG5" s="541"/>
      <c r="AH5" s="541"/>
      <c r="AI5" s="546" t="s">
        <v>220</v>
      </c>
      <c r="AJ5" s="541"/>
      <c r="AK5" s="541"/>
      <c r="AL5" s="541"/>
      <c r="AM5" s="541"/>
      <c r="AN5" s="541"/>
      <c r="AO5" s="541"/>
      <c r="AP5" s="541"/>
      <c r="AQ5" s="541"/>
      <c r="AR5" s="541"/>
      <c r="AS5" s="541"/>
      <c r="AT5" s="541"/>
      <c r="AU5" s="541"/>
      <c r="AV5" s="560" t="s">
        <v>220</v>
      </c>
      <c r="AW5" s="541"/>
      <c r="AX5" s="552"/>
      <c r="AY5" s="541"/>
    </row>
    <row r="6" spans="2:51" ht="7" customHeight="1" x14ac:dyDescent="0.2">
      <c r="B6" s="540"/>
      <c r="C6" s="541"/>
      <c r="D6" s="541"/>
      <c r="E6" s="565" t="s">
        <v>220</v>
      </c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0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41"/>
      <c r="AF6" s="541"/>
      <c r="AG6" s="541"/>
      <c r="AH6" s="541"/>
      <c r="AI6" s="541"/>
      <c r="AJ6" s="541"/>
      <c r="AK6" s="541"/>
      <c r="AL6" s="541"/>
      <c r="AM6" s="541"/>
      <c r="AN6" s="541"/>
      <c r="AO6" s="541"/>
      <c r="AP6" s="541"/>
      <c r="AQ6" s="541"/>
      <c r="AR6" s="541"/>
      <c r="AS6" s="541"/>
      <c r="AT6" s="541"/>
      <c r="AU6" s="541"/>
      <c r="AV6" s="541"/>
      <c r="AW6" s="541"/>
      <c r="AX6" s="552"/>
      <c r="AY6" s="541"/>
    </row>
    <row r="7" spans="2:51" ht="5.75" customHeight="1" x14ac:dyDescent="0.2">
      <c r="B7" s="540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0"/>
      <c r="Q7" s="549"/>
      <c r="R7" s="549"/>
      <c r="S7" s="566" t="s">
        <v>220</v>
      </c>
      <c r="T7" s="549"/>
      <c r="U7" s="567" t="s">
        <v>220</v>
      </c>
      <c r="V7" s="549"/>
      <c r="W7" s="549"/>
      <c r="X7" s="549"/>
      <c r="Y7" s="549"/>
      <c r="Z7" s="549"/>
      <c r="AA7" s="549"/>
      <c r="AB7" s="549"/>
      <c r="AC7" s="549"/>
      <c r="AD7" s="549"/>
      <c r="AE7" s="549"/>
      <c r="AF7" s="549"/>
      <c r="AG7" s="549"/>
      <c r="AH7" s="549"/>
      <c r="AI7" s="567" t="s">
        <v>220</v>
      </c>
      <c r="AJ7" s="549"/>
      <c r="AK7" s="549"/>
      <c r="AL7" s="549"/>
      <c r="AM7" s="549"/>
      <c r="AN7" s="549"/>
      <c r="AO7" s="549"/>
      <c r="AP7" s="549"/>
      <c r="AQ7" s="549"/>
      <c r="AR7" s="549"/>
      <c r="AS7" s="549"/>
      <c r="AT7" s="549"/>
      <c r="AU7" s="549"/>
      <c r="AV7" s="549"/>
      <c r="AW7" s="549"/>
      <c r="AX7" s="553"/>
      <c r="AY7" s="541"/>
    </row>
    <row r="8" spans="2:51" ht="0.75" customHeight="1" x14ac:dyDescent="0.2">
      <c r="B8" s="540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52"/>
      <c r="P8" s="568" t="s">
        <v>220</v>
      </c>
      <c r="Q8" s="541"/>
      <c r="R8" s="541"/>
      <c r="S8" s="541"/>
      <c r="T8" s="541"/>
      <c r="U8" s="541"/>
      <c r="V8" s="541"/>
      <c r="W8" s="541"/>
      <c r="X8" s="541"/>
      <c r="Y8" s="541"/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1"/>
      <c r="AN8" s="541"/>
      <c r="AO8" s="541"/>
      <c r="AP8" s="541"/>
      <c r="AQ8" s="541"/>
      <c r="AR8" s="541"/>
      <c r="AS8" s="541"/>
      <c r="AT8" s="541"/>
      <c r="AU8" s="541"/>
      <c r="AV8" s="541"/>
      <c r="AW8" s="541"/>
      <c r="AX8" s="552"/>
      <c r="AY8" s="545" t="s">
        <v>220</v>
      </c>
    </row>
    <row r="9" spans="2:51" ht="2" customHeight="1" x14ac:dyDescent="0.2">
      <c r="B9" s="540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  <c r="O9" s="552"/>
      <c r="P9" s="546" t="s">
        <v>220</v>
      </c>
      <c r="Q9" s="541"/>
      <c r="R9" s="541"/>
      <c r="S9" s="541"/>
      <c r="T9" s="541"/>
      <c r="U9" s="560" t="s">
        <v>220</v>
      </c>
      <c r="V9" s="541"/>
      <c r="W9" s="541"/>
      <c r="X9" s="541"/>
      <c r="Y9" s="54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  <c r="AQ9" s="541"/>
      <c r="AR9" s="541"/>
      <c r="AS9" s="541"/>
      <c r="AT9" s="541"/>
      <c r="AU9" s="541"/>
      <c r="AV9" s="541"/>
      <c r="AW9" s="541"/>
      <c r="AX9" s="569"/>
      <c r="AY9" s="541"/>
    </row>
    <row r="10" spans="2:51" ht="16" customHeight="1" x14ac:dyDescent="0.2">
      <c r="B10" s="540"/>
      <c r="C10" s="541"/>
      <c r="D10" s="541"/>
      <c r="E10" s="570" t="s">
        <v>219</v>
      </c>
      <c r="F10" s="571"/>
      <c r="G10" s="571"/>
      <c r="H10" s="571"/>
      <c r="I10" s="571"/>
      <c r="J10" s="571"/>
      <c r="K10" s="571"/>
      <c r="L10" s="571"/>
      <c r="M10" s="571"/>
      <c r="N10" s="571"/>
      <c r="O10" s="552"/>
      <c r="P10" s="546" t="s">
        <v>220</v>
      </c>
      <c r="Q10" s="541"/>
      <c r="R10" s="561" t="s">
        <v>16</v>
      </c>
      <c r="S10" s="541"/>
      <c r="T10" s="541"/>
      <c r="U10" s="541"/>
      <c r="V10" s="541"/>
      <c r="W10" s="541"/>
      <c r="X10" s="541"/>
      <c r="Y10" s="541"/>
      <c r="Z10" s="541"/>
      <c r="AA10" s="541"/>
      <c r="AB10" s="562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1"/>
      <c r="AS10" s="216" t="s">
        <v>220</v>
      </c>
      <c r="AX10" s="217"/>
      <c r="AY10" s="541"/>
    </row>
    <row r="11" spans="2:51" ht="16" customHeight="1" x14ac:dyDescent="0.2">
      <c r="B11" s="540"/>
      <c r="C11" s="541"/>
      <c r="D11" s="541"/>
      <c r="E11" s="546" t="s">
        <v>223</v>
      </c>
      <c r="F11" s="541"/>
      <c r="G11" s="541"/>
      <c r="H11" s="541"/>
      <c r="I11" s="541"/>
      <c r="J11" s="541"/>
      <c r="K11" s="541"/>
      <c r="L11" s="541"/>
      <c r="M11" s="541"/>
      <c r="N11" s="541"/>
      <c r="O11" s="552"/>
      <c r="P11" s="541"/>
      <c r="Q11" s="541"/>
      <c r="R11" s="218" t="s">
        <v>220</v>
      </c>
      <c r="U11" s="219" t="s">
        <v>220</v>
      </c>
      <c r="AX11" s="217"/>
      <c r="AY11" s="541"/>
    </row>
    <row r="12" spans="2:51" x14ac:dyDescent="0.2">
      <c r="B12" s="540"/>
      <c r="C12" s="541"/>
      <c r="D12" s="541"/>
      <c r="E12" s="546" t="s">
        <v>224</v>
      </c>
      <c r="F12" s="541"/>
      <c r="G12" s="541"/>
      <c r="H12" s="541"/>
      <c r="I12" s="541"/>
      <c r="J12" s="541"/>
      <c r="K12" s="541"/>
      <c r="L12" s="541"/>
      <c r="M12" s="541"/>
      <c r="N12" s="541"/>
      <c r="O12" s="552"/>
      <c r="P12" s="541"/>
      <c r="Q12" s="541"/>
      <c r="AX12" s="217"/>
      <c r="AY12" s="541"/>
    </row>
    <row r="13" spans="2:51" ht="15.75" customHeight="1" x14ac:dyDescent="0.2">
      <c r="B13" s="540"/>
      <c r="C13" s="541"/>
      <c r="D13" s="541"/>
      <c r="E13" s="551" t="s">
        <v>225</v>
      </c>
      <c r="F13" s="563"/>
      <c r="G13" s="563"/>
      <c r="H13" s="563"/>
      <c r="I13" s="563"/>
      <c r="J13" s="563"/>
      <c r="K13" s="563"/>
      <c r="L13" s="563"/>
      <c r="M13" s="563"/>
      <c r="N13" s="563"/>
      <c r="O13" s="552"/>
      <c r="P13" s="541"/>
      <c r="Q13" s="541"/>
      <c r="T13" s="564">
        <f>IF(Objednávka_ZŠ!Z10&gt;0,Objednávka_ZŠ!Z10,Objednávka_ZŠ!H10)</f>
        <v>0</v>
      </c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  <c r="AJ13" s="564"/>
      <c r="AK13" s="564"/>
      <c r="AL13" s="564"/>
      <c r="AM13" s="564"/>
      <c r="AN13" s="564"/>
      <c r="AO13" s="564"/>
      <c r="AP13" s="564"/>
      <c r="AQ13" s="564"/>
      <c r="AR13" s="564"/>
      <c r="AS13" s="564"/>
      <c r="AT13" s="564"/>
      <c r="AU13" s="564"/>
      <c r="AX13" s="217"/>
      <c r="AY13" s="541"/>
    </row>
    <row r="14" spans="2:51" ht="2.75" customHeight="1" x14ac:dyDescent="0.2">
      <c r="B14" s="540"/>
      <c r="C14" s="541"/>
      <c r="D14" s="541"/>
      <c r="E14" s="546" t="s">
        <v>220</v>
      </c>
      <c r="F14" s="563"/>
      <c r="G14" s="563"/>
      <c r="H14" s="563"/>
      <c r="I14" s="563"/>
      <c r="J14" s="563"/>
      <c r="K14" s="563"/>
      <c r="L14" s="563"/>
      <c r="M14" s="563"/>
      <c r="N14" s="563"/>
      <c r="O14" s="552"/>
      <c r="P14" s="541"/>
      <c r="Q14" s="541"/>
      <c r="T14" s="564"/>
      <c r="U14" s="564"/>
      <c r="V14" s="564"/>
      <c r="W14" s="564"/>
      <c r="X14" s="564"/>
      <c r="Y14" s="564"/>
      <c r="Z14" s="564"/>
      <c r="AA14" s="564"/>
      <c r="AB14" s="564"/>
      <c r="AC14" s="564"/>
      <c r="AD14" s="564"/>
      <c r="AE14" s="564"/>
      <c r="AF14" s="564"/>
      <c r="AG14" s="564"/>
      <c r="AH14" s="564"/>
      <c r="AI14" s="564"/>
      <c r="AJ14" s="564"/>
      <c r="AK14" s="564"/>
      <c r="AL14" s="564"/>
      <c r="AM14" s="564"/>
      <c r="AN14" s="564"/>
      <c r="AO14" s="564"/>
      <c r="AP14" s="564"/>
      <c r="AQ14" s="564"/>
      <c r="AR14" s="564"/>
      <c r="AS14" s="564"/>
      <c r="AT14" s="564"/>
      <c r="AU14" s="564"/>
      <c r="AX14" s="217"/>
      <c r="AY14" s="541"/>
    </row>
    <row r="15" spans="2:51" ht="5.75" customHeight="1" x14ac:dyDescent="0.2">
      <c r="B15" s="540"/>
      <c r="C15" s="541"/>
      <c r="D15" s="541"/>
      <c r="E15" s="551"/>
      <c r="F15" s="563"/>
      <c r="G15" s="563"/>
      <c r="H15" s="563"/>
      <c r="I15" s="563"/>
      <c r="J15" s="563"/>
      <c r="K15" s="563"/>
      <c r="L15" s="563"/>
      <c r="M15" s="563"/>
      <c r="N15" s="563"/>
      <c r="O15" s="552"/>
      <c r="P15" s="541"/>
      <c r="Q15" s="541"/>
      <c r="AX15" s="217"/>
      <c r="AY15" s="541"/>
    </row>
    <row r="16" spans="2:51" ht="16" customHeight="1" x14ac:dyDescent="0.2">
      <c r="B16" s="540"/>
      <c r="C16" s="541"/>
      <c r="D16" s="541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52"/>
      <c r="P16" s="541"/>
      <c r="Q16" s="541"/>
      <c r="R16" s="218" t="s">
        <v>220</v>
      </c>
      <c r="S16" s="220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572"/>
      <c r="AK16" s="572"/>
      <c r="AL16" s="572"/>
      <c r="AM16" s="572"/>
      <c r="AN16" s="572"/>
      <c r="AO16" s="572"/>
      <c r="AP16" s="572"/>
      <c r="AQ16" s="572"/>
      <c r="AR16" s="572"/>
      <c r="AS16" s="572"/>
      <c r="AT16" s="572"/>
      <c r="AU16" s="572"/>
      <c r="AV16" s="560" t="s">
        <v>220</v>
      </c>
      <c r="AW16" s="563"/>
      <c r="AX16" s="573"/>
      <c r="AY16" s="541"/>
    </row>
    <row r="17" spans="1:51" ht="5.75" customHeight="1" x14ac:dyDescent="0.2">
      <c r="B17" s="540"/>
      <c r="C17" s="541"/>
      <c r="D17" s="541"/>
      <c r="E17" s="551" t="s">
        <v>226</v>
      </c>
      <c r="F17" s="563"/>
      <c r="G17" s="563"/>
      <c r="H17" s="563"/>
      <c r="I17" s="563"/>
      <c r="J17" s="563"/>
      <c r="K17" s="563"/>
      <c r="L17" s="563"/>
      <c r="M17" s="563"/>
      <c r="N17" s="563"/>
      <c r="O17" s="552"/>
      <c r="P17" s="541"/>
      <c r="Q17" s="541"/>
      <c r="R17" s="220"/>
      <c r="S17" s="220"/>
      <c r="T17" s="572"/>
      <c r="U17" s="572"/>
      <c r="V17" s="572"/>
      <c r="W17" s="572"/>
      <c r="X17" s="572"/>
      <c r="Y17" s="572"/>
      <c r="Z17" s="572"/>
      <c r="AA17" s="572"/>
      <c r="AB17" s="572"/>
      <c r="AC17" s="572"/>
      <c r="AD17" s="572"/>
      <c r="AE17" s="572"/>
      <c r="AF17" s="572"/>
      <c r="AG17" s="572"/>
      <c r="AH17" s="572"/>
      <c r="AI17" s="572"/>
      <c r="AJ17" s="572"/>
      <c r="AK17" s="572"/>
      <c r="AL17" s="572"/>
      <c r="AM17" s="572"/>
      <c r="AN17" s="572"/>
      <c r="AO17" s="572"/>
      <c r="AP17" s="572"/>
      <c r="AQ17" s="572"/>
      <c r="AR17" s="572"/>
      <c r="AS17" s="572"/>
      <c r="AT17" s="572"/>
      <c r="AU17" s="572"/>
      <c r="AV17" s="563"/>
      <c r="AW17" s="563"/>
      <c r="AX17" s="573"/>
      <c r="AY17" s="541"/>
    </row>
    <row r="18" spans="1:51" ht="16" customHeight="1" x14ac:dyDescent="0.2">
      <c r="B18" s="540"/>
      <c r="C18" s="541"/>
      <c r="D18" s="541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52"/>
      <c r="P18" s="541"/>
      <c r="Q18" s="541"/>
      <c r="R18" s="220"/>
      <c r="S18" s="220"/>
      <c r="T18" s="574">
        <f>IF(Objednávka_ZŠ!Z11&gt;0,Objednávka_ZŠ!Z11,Objednávka_ZŠ!H11)</f>
        <v>0</v>
      </c>
      <c r="U18" s="575"/>
      <c r="V18" s="575"/>
      <c r="W18" s="575"/>
      <c r="X18" s="575"/>
      <c r="Y18" s="575"/>
      <c r="Z18" s="575"/>
      <c r="AA18" s="575"/>
      <c r="AB18" s="575"/>
      <c r="AC18" s="575"/>
      <c r="AD18" s="575"/>
      <c r="AE18" s="575"/>
      <c r="AF18" s="575"/>
      <c r="AG18" s="575"/>
      <c r="AH18" s="575"/>
      <c r="AI18" s="575"/>
      <c r="AJ18" s="575"/>
      <c r="AK18" s="575"/>
      <c r="AL18" s="575"/>
      <c r="AM18" s="575"/>
      <c r="AN18" s="575"/>
      <c r="AO18" s="575"/>
      <c r="AP18" s="575"/>
      <c r="AQ18" s="575"/>
      <c r="AR18" s="575"/>
      <c r="AS18" s="575"/>
      <c r="AT18" s="575"/>
      <c r="AU18" s="575"/>
      <c r="AV18" s="563"/>
      <c r="AW18" s="563"/>
      <c r="AX18" s="573"/>
      <c r="AY18" s="541"/>
    </row>
    <row r="19" spans="1:51" ht="5.75" customHeight="1" x14ac:dyDescent="0.2">
      <c r="B19" s="540"/>
      <c r="C19" s="541"/>
      <c r="D19" s="541"/>
      <c r="E19" s="551" t="s">
        <v>227</v>
      </c>
      <c r="F19" s="563"/>
      <c r="G19" s="563"/>
      <c r="H19" s="563"/>
      <c r="I19" s="563"/>
      <c r="J19" s="563"/>
      <c r="K19" s="563"/>
      <c r="L19" s="563"/>
      <c r="M19" s="563"/>
      <c r="N19" s="563"/>
      <c r="O19" s="552"/>
      <c r="P19" s="541"/>
      <c r="Q19" s="541"/>
      <c r="R19" s="220"/>
      <c r="S19" s="220"/>
      <c r="T19" s="575"/>
      <c r="U19" s="575"/>
      <c r="V19" s="575"/>
      <c r="W19" s="575"/>
      <c r="X19" s="575"/>
      <c r="Y19" s="575"/>
      <c r="Z19" s="575"/>
      <c r="AA19" s="575"/>
      <c r="AB19" s="575"/>
      <c r="AC19" s="575"/>
      <c r="AD19" s="575"/>
      <c r="AE19" s="575"/>
      <c r="AF19" s="575"/>
      <c r="AG19" s="575"/>
      <c r="AH19" s="575"/>
      <c r="AI19" s="575"/>
      <c r="AJ19" s="575"/>
      <c r="AK19" s="575"/>
      <c r="AL19" s="575"/>
      <c r="AM19" s="575"/>
      <c r="AN19" s="575"/>
      <c r="AO19" s="575"/>
      <c r="AP19" s="575"/>
      <c r="AQ19" s="575"/>
      <c r="AR19" s="575"/>
      <c r="AS19" s="575"/>
      <c r="AT19" s="575"/>
      <c r="AU19" s="575"/>
      <c r="AV19" s="563"/>
      <c r="AW19" s="563"/>
      <c r="AX19" s="573"/>
      <c r="AY19" s="541"/>
    </row>
    <row r="20" spans="1:51" ht="15.75" customHeight="1" x14ac:dyDescent="0.2">
      <c r="B20" s="540"/>
      <c r="C20" s="541"/>
      <c r="D20" s="541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52"/>
      <c r="P20" s="541"/>
      <c r="Q20" s="541"/>
      <c r="R20" s="220"/>
      <c r="S20" s="220"/>
      <c r="T20" s="576">
        <f>IF(Objednávka_ZŠ!Z12&gt;0,Objednávka_ZŠ!Z12,Objednávka_ZŠ!H12)</f>
        <v>0</v>
      </c>
      <c r="U20" s="577"/>
      <c r="V20" s="577"/>
      <c r="W20" s="577"/>
      <c r="X20" s="577"/>
      <c r="Y20" s="577"/>
      <c r="Z20" s="577"/>
      <c r="AA20" s="577"/>
      <c r="AB20" s="577"/>
      <c r="AC20" s="577"/>
      <c r="AD20" s="577"/>
      <c r="AE20" s="577"/>
      <c r="AF20" s="577"/>
      <c r="AG20" s="577"/>
      <c r="AH20" s="577"/>
      <c r="AI20" s="577"/>
      <c r="AJ20" s="577"/>
      <c r="AK20" s="577"/>
      <c r="AL20" s="577"/>
      <c r="AM20" s="577"/>
      <c r="AN20" s="577"/>
      <c r="AO20" s="577"/>
      <c r="AP20" s="577"/>
      <c r="AQ20" s="577"/>
      <c r="AR20" s="577"/>
      <c r="AS20" s="577"/>
      <c r="AT20" s="577"/>
      <c r="AU20" s="577"/>
      <c r="AV20" s="563"/>
      <c r="AW20" s="563"/>
      <c r="AX20" s="573"/>
      <c r="AY20" s="541"/>
    </row>
    <row r="21" spans="1:51" ht="17.25" customHeight="1" x14ac:dyDescent="0.2">
      <c r="B21" s="548"/>
      <c r="C21" s="549"/>
      <c r="D21" s="549"/>
      <c r="E21" s="566" t="s">
        <v>228</v>
      </c>
      <c r="F21" s="578"/>
      <c r="G21" s="578"/>
      <c r="H21" s="578"/>
      <c r="I21" s="578"/>
      <c r="J21" s="578"/>
      <c r="K21" s="578"/>
      <c r="L21" s="578"/>
      <c r="M21" s="578"/>
      <c r="N21" s="578"/>
      <c r="O21" s="553"/>
      <c r="P21" s="541"/>
      <c r="Q21" s="541"/>
      <c r="R21" s="220"/>
      <c r="S21" s="220"/>
      <c r="T21" s="577"/>
      <c r="U21" s="577"/>
      <c r="V21" s="577"/>
      <c r="W21" s="577"/>
      <c r="X21" s="577"/>
      <c r="Y21" s="577"/>
      <c r="Z21" s="577"/>
      <c r="AA21" s="577"/>
      <c r="AB21" s="577"/>
      <c r="AC21" s="577"/>
      <c r="AD21" s="577"/>
      <c r="AE21" s="577"/>
      <c r="AF21" s="577"/>
      <c r="AG21" s="577"/>
      <c r="AH21" s="577"/>
      <c r="AI21" s="577"/>
      <c r="AJ21" s="577"/>
      <c r="AK21" s="577"/>
      <c r="AL21" s="577"/>
      <c r="AM21" s="577"/>
      <c r="AN21" s="577"/>
      <c r="AO21" s="577"/>
      <c r="AP21" s="577"/>
      <c r="AQ21" s="577"/>
      <c r="AR21" s="577"/>
      <c r="AS21" s="577"/>
      <c r="AT21" s="577"/>
      <c r="AU21" s="577"/>
      <c r="AV21" s="563"/>
      <c r="AW21" s="563"/>
      <c r="AX21" s="573"/>
      <c r="AY21" s="541"/>
    </row>
    <row r="22" spans="1:51" ht="0.75" customHeight="1" x14ac:dyDescent="0.2">
      <c r="B22" s="579" t="s">
        <v>220</v>
      </c>
      <c r="C22" s="580"/>
      <c r="D22" s="580"/>
      <c r="E22" s="580"/>
      <c r="F22" s="580"/>
      <c r="G22" s="580"/>
      <c r="H22" s="580"/>
      <c r="I22" s="580"/>
      <c r="J22" s="580"/>
      <c r="K22" s="580"/>
      <c r="L22" s="580"/>
      <c r="M22" s="580"/>
      <c r="N22" s="580"/>
      <c r="O22" s="581"/>
      <c r="P22" s="541"/>
      <c r="Q22" s="541"/>
      <c r="R22" s="220"/>
      <c r="S22" s="220"/>
      <c r="T22" s="577"/>
      <c r="U22" s="577"/>
      <c r="V22" s="577"/>
      <c r="W22" s="577"/>
      <c r="X22" s="577"/>
      <c r="Y22" s="577"/>
      <c r="Z22" s="577"/>
      <c r="AA22" s="577"/>
      <c r="AB22" s="577"/>
      <c r="AC22" s="577"/>
      <c r="AD22" s="577"/>
      <c r="AE22" s="577"/>
      <c r="AF22" s="577"/>
      <c r="AG22" s="577"/>
      <c r="AH22" s="577"/>
      <c r="AI22" s="577"/>
      <c r="AJ22" s="577"/>
      <c r="AK22" s="577"/>
      <c r="AL22" s="577"/>
      <c r="AM22" s="577"/>
      <c r="AN22" s="577"/>
      <c r="AO22" s="577"/>
      <c r="AP22" s="577"/>
      <c r="AQ22" s="577"/>
      <c r="AR22" s="577"/>
      <c r="AS22" s="577"/>
      <c r="AT22" s="577"/>
      <c r="AU22" s="577"/>
      <c r="AV22" s="563"/>
      <c r="AW22" s="563"/>
      <c r="AX22" s="573"/>
      <c r="AY22" s="541"/>
    </row>
    <row r="23" spans="1:51" ht="2" customHeight="1" x14ac:dyDescent="0.2">
      <c r="B23" s="547" t="s">
        <v>220</v>
      </c>
      <c r="C23" s="563"/>
      <c r="D23" s="563"/>
      <c r="E23" s="586" t="s">
        <v>229</v>
      </c>
      <c r="F23" s="586"/>
      <c r="G23" s="586"/>
      <c r="H23" s="586"/>
      <c r="I23" s="586"/>
      <c r="J23" s="586"/>
      <c r="K23" s="586"/>
      <c r="L23" s="586"/>
      <c r="M23" s="586"/>
      <c r="N23" s="586"/>
      <c r="O23" s="587" t="s">
        <v>220</v>
      </c>
      <c r="P23" s="541"/>
      <c r="Q23" s="541"/>
      <c r="R23" s="220"/>
      <c r="S23" s="220"/>
      <c r="T23" s="577"/>
      <c r="U23" s="577"/>
      <c r="V23" s="577"/>
      <c r="W23" s="577"/>
      <c r="X23" s="577"/>
      <c r="Y23" s="577"/>
      <c r="Z23" s="577"/>
      <c r="AA23" s="577"/>
      <c r="AB23" s="577"/>
      <c r="AC23" s="577"/>
      <c r="AD23" s="577"/>
      <c r="AE23" s="577"/>
      <c r="AF23" s="577"/>
      <c r="AG23" s="577"/>
      <c r="AH23" s="577"/>
      <c r="AI23" s="577"/>
      <c r="AJ23" s="577"/>
      <c r="AK23" s="577"/>
      <c r="AL23" s="577"/>
      <c r="AM23" s="577"/>
      <c r="AN23" s="577"/>
      <c r="AO23" s="577"/>
      <c r="AP23" s="577"/>
      <c r="AQ23" s="577"/>
      <c r="AR23" s="577"/>
      <c r="AS23" s="577"/>
      <c r="AT23" s="577"/>
      <c r="AU23" s="577"/>
      <c r="AV23" s="563"/>
      <c r="AW23" s="563"/>
      <c r="AX23" s="573"/>
      <c r="AY23" s="541"/>
    </row>
    <row r="24" spans="1:51" ht="16" customHeight="1" x14ac:dyDescent="0.2">
      <c r="B24" s="582"/>
      <c r="C24" s="563"/>
      <c r="D24" s="563"/>
      <c r="E24" s="588" t="s">
        <v>230</v>
      </c>
      <c r="F24" s="588"/>
      <c r="G24" s="588"/>
      <c r="H24" s="588"/>
      <c r="I24" s="588"/>
      <c r="J24" s="588"/>
      <c r="K24" s="588"/>
      <c r="L24" s="588"/>
      <c r="M24" s="588"/>
      <c r="N24" s="588"/>
      <c r="O24" s="583"/>
      <c r="P24" s="541"/>
      <c r="Q24" s="541"/>
      <c r="R24" s="220"/>
      <c r="S24" s="220"/>
      <c r="T24" s="589" t="s">
        <v>17</v>
      </c>
      <c r="U24" s="589"/>
      <c r="V24" s="585" t="str">
        <f>IF(Objednávka_ZŠ!H13&gt;0,Objednávka_ZŠ!H13,"")</f>
        <v/>
      </c>
      <c r="W24" s="585"/>
      <c r="X24" s="585"/>
      <c r="Y24" s="585"/>
      <c r="Z24" s="585"/>
      <c r="AA24" s="585"/>
      <c r="AB24" s="585"/>
      <c r="AC24" s="585"/>
      <c r="AD24" s="585"/>
      <c r="AE24" s="585"/>
      <c r="AF24" s="585"/>
      <c r="AG24" s="585"/>
      <c r="AH24" s="585"/>
      <c r="AI24" s="585"/>
      <c r="AJ24" s="585"/>
      <c r="AK24" s="585"/>
      <c r="AL24" s="585"/>
      <c r="AM24" s="585"/>
      <c r="AN24" s="585"/>
      <c r="AO24" s="585"/>
      <c r="AP24" s="585"/>
      <c r="AQ24" s="585"/>
      <c r="AR24" s="585"/>
      <c r="AS24" s="221"/>
      <c r="AT24" s="221"/>
      <c r="AU24" s="221"/>
      <c r="AV24" s="563"/>
      <c r="AW24" s="563"/>
      <c r="AX24" s="573"/>
      <c r="AY24" s="541"/>
    </row>
    <row r="25" spans="1:51" ht="2.75" customHeight="1" x14ac:dyDescent="0.2">
      <c r="B25" s="582"/>
      <c r="C25" s="563"/>
      <c r="D25" s="563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O25" s="583"/>
      <c r="P25" s="541"/>
      <c r="Q25" s="541"/>
      <c r="R25" s="220"/>
      <c r="S25" s="220"/>
      <c r="T25" s="589"/>
      <c r="U25" s="589"/>
      <c r="V25" s="585"/>
      <c r="W25" s="585"/>
      <c r="X25" s="585"/>
      <c r="Y25" s="585"/>
      <c r="Z25" s="585"/>
      <c r="AA25" s="585"/>
      <c r="AB25" s="585"/>
      <c r="AC25" s="585"/>
      <c r="AD25" s="585"/>
      <c r="AE25" s="585"/>
      <c r="AF25" s="585"/>
      <c r="AG25" s="585"/>
      <c r="AH25" s="585"/>
      <c r="AI25" s="585"/>
      <c r="AJ25" s="585"/>
      <c r="AK25" s="585"/>
      <c r="AL25" s="585"/>
      <c r="AM25" s="585"/>
      <c r="AN25" s="585"/>
      <c r="AO25" s="585"/>
      <c r="AP25" s="585"/>
      <c r="AQ25" s="585"/>
      <c r="AR25" s="585"/>
      <c r="AS25" s="221"/>
      <c r="AT25" s="221"/>
      <c r="AU25" s="221"/>
      <c r="AV25" s="563"/>
      <c r="AW25" s="563"/>
      <c r="AX25" s="573"/>
      <c r="AY25" s="541"/>
    </row>
    <row r="26" spans="1:51" ht="16" customHeight="1" x14ac:dyDescent="0.2">
      <c r="B26" s="582"/>
      <c r="C26" s="563"/>
      <c r="D26" s="563"/>
      <c r="E26" s="588"/>
      <c r="F26" s="588"/>
      <c r="G26" s="588"/>
      <c r="H26" s="588"/>
      <c r="I26" s="588"/>
      <c r="J26" s="588"/>
      <c r="K26" s="588"/>
      <c r="L26" s="588"/>
      <c r="M26" s="588"/>
      <c r="N26" s="588"/>
      <c r="O26" s="583"/>
      <c r="P26" s="541"/>
      <c r="Q26" s="541"/>
      <c r="R26" s="220"/>
      <c r="S26" s="220"/>
      <c r="T26" s="589"/>
      <c r="U26" s="589"/>
      <c r="V26" s="585"/>
      <c r="W26" s="585"/>
      <c r="X26" s="585"/>
      <c r="Y26" s="585"/>
      <c r="Z26" s="585"/>
      <c r="AA26" s="585"/>
      <c r="AB26" s="585"/>
      <c r="AC26" s="585"/>
      <c r="AD26" s="585"/>
      <c r="AE26" s="585"/>
      <c r="AF26" s="585"/>
      <c r="AG26" s="585"/>
      <c r="AH26" s="585"/>
      <c r="AI26" s="585"/>
      <c r="AJ26" s="585"/>
      <c r="AK26" s="585"/>
      <c r="AL26" s="585"/>
      <c r="AM26" s="585"/>
      <c r="AN26" s="585"/>
      <c r="AO26" s="585"/>
      <c r="AP26" s="585"/>
      <c r="AQ26" s="585"/>
      <c r="AR26" s="585"/>
      <c r="AS26" s="222"/>
      <c r="AT26" s="222"/>
      <c r="AU26" s="222"/>
      <c r="AV26" s="563"/>
      <c r="AW26" s="563"/>
      <c r="AX26" s="573"/>
      <c r="AY26" s="541"/>
    </row>
    <row r="27" spans="1:51" ht="0.75" customHeight="1" x14ac:dyDescent="0.2">
      <c r="A27" s="223"/>
      <c r="B27" s="568" t="s">
        <v>220</v>
      </c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83"/>
      <c r="P27" s="541"/>
      <c r="Q27" s="541"/>
      <c r="R27" s="220"/>
      <c r="S27" s="220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563"/>
      <c r="AW27" s="563"/>
      <c r="AX27" s="573"/>
      <c r="AY27" s="541"/>
    </row>
    <row r="28" spans="1:51" ht="2" customHeight="1" x14ac:dyDescent="0.2">
      <c r="A28" s="223"/>
      <c r="B28" s="547" t="s">
        <v>220</v>
      </c>
      <c r="C28" s="563"/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83"/>
      <c r="P28" s="541"/>
      <c r="Q28" s="541"/>
      <c r="R28" s="220"/>
      <c r="S28" s="220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563"/>
      <c r="AW28" s="563"/>
      <c r="AX28" s="573"/>
      <c r="AY28" s="541"/>
    </row>
    <row r="29" spans="1:51" ht="16" customHeight="1" x14ac:dyDescent="0.2">
      <c r="B29" s="225" t="s">
        <v>220</v>
      </c>
      <c r="C29" s="220"/>
      <c r="D29" s="220"/>
      <c r="E29" s="563" t="s">
        <v>231</v>
      </c>
      <c r="F29" s="563"/>
      <c r="G29" s="563"/>
      <c r="H29" s="563"/>
      <c r="I29" s="563"/>
      <c r="J29" s="563"/>
      <c r="K29" s="563"/>
      <c r="L29" s="563"/>
      <c r="M29" s="563"/>
      <c r="N29" s="563"/>
      <c r="O29" s="226" t="s">
        <v>220</v>
      </c>
      <c r="P29" s="541"/>
      <c r="Q29" s="541"/>
      <c r="R29" s="220"/>
      <c r="S29" s="220"/>
      <c r="T29" s="602"/>
      <c r="U29" s="563"/>
      <c r="V29" s="563"/>
      <c r="W29" s="563"/>
      <c r="X29" s="563"/>
      <c r="Y29" s="563"/>
      <c r="Z29" s="563"/>
      <c r="AA29" s="563"/>
      <c r="AB29" s="563"/>
      <c r="AC29" s="563"/>
      <c r="AD29" s="563"/>
      <c r="AE29" s="563"/>
      <c r="AF29" s="563"/>
      <c r="AG29" s="563"/>
      <c r="AH29" s="563"/>
      <c r="AI29" s="563"/>
      <c r="AJ29" s="563"/>
      <c r="AK29" s="563"/>
      <c r="AL29" s="563"/>
      <c r="AM29" s="563"/>
      <c r="AN29" s="563"/>
      <c r="AO29" s="563"/>
      <c r="AP29" s="563"/>
      <c r="AQ29" s="563"/>
      <c r="AR29" s="563"/>
      <c r="AS29" s="563"/>
      <c r="AT29" s="563"/>
      <c r="AU29" s="563"/>
      <c r="AV29" s="563"/>
      <c r="AW29" s="563"/>
      <c r="AX29" s="573"/>
      <c r="AY29" s="541"/>
    </row>
    <row r="30" spans="1:51" ht="8.25" customHeight="1" x14ac:dyDescent="0.2">
      <c r="B30" s="227"/>
      <c r="C30" s="228"/>
      <c r="D30" s="578"/>
      <c r="E30" s="578"/>
      <c r="F30" s="578"/>
      <c r="G30" s="578"/>
      <c r="H30" s="578"/>
      <c r="I30" s="578"/>
      <c r="J30" s="578"/>
      <c r="K30" s="578"/>
      <c r="L30" s="578"/>
      <c r="M30" s="578"/>
      <c r="N30" s="578"/>
      <c r="O30" s="229"/>
      <c r="P30" s="541"/>
      <c r="Q30" s="541"/>
      <c r="R30" s="220"/>
      <c r="S30" s="220"/>
      <c r="T30" s="584"/>
      <c r="U30" s="584"/>
      <c r="V30" s="585"/>
      <c r="W30" s="585"/>
      <c r="X30" s="585"/>
      <c r="Y30" s="585"/>
      <c r="Z30" s="585"/>
      <c r="AA30" s="585"/>
      <c r="AB30" s="585"/>
      <c r="AC30" s="585"/>
      <c r="AD30" s="585"/>
      <c r="AE30" s="585"/>
      <c r="AF30" s="585"/>
      <c r="AG30" s="585"/>
      <c r="AH30" s="585"/>
      <c r="AI30" s="585"/>
      <c r="AJ30" s="585"/>
      <c r="AK30" s="585"/>
      <c r="AL30" s="585"/>
      <c r="AM30" s="585"/>
      <c r="AN30" s="585"/>
      <c r="AO30" s="585"/>
      <c r="AP30" s="585"/>
      <c r="AQ30" s="585"/>
      <c r="AR30" s="585"/>
      <c r="AS30" s="585"/>
      <c r="AT30" s="585"/>
      <c r="AU30" s="585"/>
      <c r="AV30" s="563"/>
      <c r="AW30" s="563"/>
      <c r="AX30" s="573"/>
      <c r="AY30" s="541"/>
    </row>
    <row r="31" spans="1:51" ht="0.75" customHeight="1" x14ac:dyDescent="0.2">
      <c r="B31" s="230"/>
      <c r="C31" s="220"/>
      <c r="D31" s="220"/>
      <c r="E31" s="563"/>
      <c r="F31" s="563"/>
      <c r="G31" s="563"/>
      <c r="H31" s="563"/>
      <c r="I31" s="563"/>
      <c r="J31" s="563"/>
      <c r="K31" s="563"/>
      <c r="L31" s="563"/>
      <c r="M31" s="563"/>
      <c r="N31" s="563"/>
      <c r="O31" s="231"/>
      <c r="P31" s="543" t="s">
        <v>220</v>
      </c>
      <c r="Q31" s="580"/>
      <c r="R31" s="580"/>
      <c r="S31" s="580"/>
      <c r="T31" s="580"/>
      <c r="U31" s="580"/>
      <c r="V31" s="580"/>
      <c r="W31" s="580"/>
      <c r="X31" s="580"/>
      <c r="Y31" s="580"/>
      <c r="Z31" s="580"/>
      <c r="AA31" s="580"/>
      <c r="AB31" s="580"/>
      <c r="AC31" s="580"/>
      <c r="AD31" s="580"/>
      <c r="AE31" s="580"/>
      <c r="AF31" s="580"/>
      <c r="AG31" s="580"/>
      <c r="AH31" s="580"/>
      <c r="AI31" s="580"/>
      <c r="AJ31" s="580"/>
      <c r="AK31" s="580"/>
      <c r="AL31" s="580"/>
      <c r="AM31" s="580"/>
      <c r="AN31" s="580"/>
      <c r="AO31" s="580"/>
      <c r="AP31" s="580"/>
      <c r="AQ31" s="580"/>
      <c r="AR31" s="580"/>
      <c r="AS31" s="580"/>
      <c r="AT31" s="580"/>
      <c r="AU31" s="580"/>
      <c r="AV31" s="580"/>
      <c r="AW31" s="580"/>
      <c r="AX31" s="580"/>
      <c r="AY31" s="541"/>
    </row>
    <row r="32" spans="1:51" ht="2" customHeight="1" x14ac:dyDescent="0.2">
      <c r="B32" s="230"/>
      <c r="C32" s="220"/>
      <c r="D32" s="220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231"/>
      <c r="P32" s="598" t="s">
        <v>220</v>
      </c>
      <c r="Q32" s="580"/>
      <c r="R32" s="580"/>
      <c r="S32" s="580"/>
      <c r="T32" s="580"/>
      <c r="U32" s="599" t="s">
        <v>220</v>
      </c>
      <c r="V32" s="580"/>
      <c r="W32" s="580"/>
      <c r="X32" s="580"/>
      <c r="Y32" s="580"/>
      <c r="Z32" s="580"/>
      <c r="AA32" s="580"/>
      <c r="AB32" s="580"/>
      <c r="AC32" s="580"/>
      <c r="AD32" s="580"/>
      <c r="AE32" s="580"/>
      <c r="AF32" s="580"/>
      <c r="AG32" s="580"/>
      <c r="AH32" s="580"/>
      <c r="AI32" s="580"/>
      <c r="AJ32" s="580"/>
      <c r="AK32" s="580"/>
      <c r="AL32" s="580"/>
      <c r="AM32" s="580"/>
      <c r="AN32" s="580"/>
      <c r="AO32" s="580"/>
      <c r="AP32" s="580"/>
      <c r="AQ32" s="580"/>
      <c r="AR32" s="580"/>
      <c r="AS32" s="580"/>
      <c r="AT32" s="580"/>
      <c r="AU32" s="580"/>
      <c r="AV32" s="580"/>
      <c r="AW32" s="580"/>
      <c r="AX32" s="600"/>
      <c r="AY32" s="541"/>
    </row>
    <row r="33" spans="1:51" ht="2.75" customHeight="1" x14ac:dyDescent="0.2">
      <c r="B33" s="230"/>
      <c r="C33" s="220"/>
      <c r="D33" s="220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231"/>
      <c r="P33" s="590" t="s">
        <v>220</v>
      </c>
      <c r="Q33" s="563"/>
      <c r="R33" s="563"/>
      <c r="S33" s="563"/>
      <c r="T33" s="561" t="s">
        <v>232</v>
      </c>
      <c r="U33" s="563"/>
      <c r="V33" s="563"/>
      <c r="W33" s="563"/>
      <c r="X33" s="563"/>
      <c r="Y33" s="563"/>
      <c r="Z33" s="563"/>
      <c r="AA33" s="563"/>
      <c r="AB33" s="563"/>
      <c r="AC33" s="601">
        <f>AC35+10</f>
        <v>10</v>
      </c>
      <c r="AD33" s="563"/>
      <c r="AE33" s="563"/>
      <c r="AF33" s="563"/>
      <c r="AG33" s="563"/>
      <c r="AH33" s="563"/>
      <c r="AI33" s="563"/>
      <c r="AJ33" s="560" t="s">
        <v>220</v>
      </c>
      <c r="AK33" s="563"/>
      <c r="AL33" s="563"/>
      <c r="AM33" s="563"/>
      <c r="AN33" s="563"/>
      <c r="AO33" s="563"/>
      <c r="AP33" s="563"/>
      <c r="AQ33" s="563"/>
      <c r="AR33" s="563"/>
      <c r="AS33" s="563"/>
      <c r="AT33" s="563"/>
      <c r="AU33" s="563"/>
      <c r="AV33" s="563"/>
      <c r="AW33" s="563"/>
      <c r="AX33" s="573"/>
      <c r="AY33" s="541"/>
    </row>
    <row r="34" spans="1:51" x14ac:dyDescent="0.2">
      <c r="B34" s="230"/>
      <c r="C34" s="220"/>
      <c r="D34" s="220"/>
      <c r="E34" s="551"/>
      <c r="F34" s="563"/>
      <c r="G34" s="563"/>
      <c r="H34" s="563"/>
      <c r="I34" s="563"/>
      <c r="J34" s="563"/>
      <c r="K34" s="563"/>
      <c r="L34" s="563"/>
      <c r="M34" s="563"/>
      <c r="N34" s="563"/>
      <c r="O34" s="231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  <c r="AC34" s="563"/>
      <c r="AD34" s="563"/>
      <c r="AE34" s="563"/>
      <c r="AF34" s="563"/>
      <c r="AG34" s="563"/>
      <c r="AH34" s="563"/>
      <c r="AI34" s="563"/>
      <c r="AJ34" s="563"/>
      <c r="AK34" s="563"/>
      <c r="AL34" s="563"/>
      <c r="AM34" s="563"/>
      <c r="AN34" s="563"/>
      <c r="AO34" s="563"/>
      <c r="AP34" s="563"/>
      <c r="AQ34" s="563"/>
      <c r="AR34" s="563"/>
      <c r="AS34" s="563"/>
      <c r="AT34" s="563"/>
      <c r="AU34" s="563"/>
      <c r="AV34" s="563"/>
      <c r="AW34" s="563"/>
      <c r="AX34" s="573"/>
      <c r="AY34" s="541"/>
    </row>
    <row r="35" spans="1:51" ht="16" customHeight="1" x14ac:dyDescent="0.2">
      <c r="B35" s="230"/>
      <c r="C35" s="220"/>
      <c r="D35" s="220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231"/>
      <c r="P35" s="563"/>
      <c r="Q35" s="563"/>
      <c r="R35" s="563"/>
      <c r="S35" s="563"/>
      <c r="T35" s="551" t="s">
        <v>233</v>
      </c>
      <c r="U35" s="551"/>
      <c r="V35" s="551"/>
      <c r="W35" s="551"/>
      <c r="X35" s="551"/>
      <c r="Y35" s="551"/>
      <c r="Z35" s="551"/>
      <c r="AA35" s="551"/>
      <c r="AB35" s="551"/>
      <c r="AC35" s="597"/>
      <c r="AD35" s="597"/>
      <c r="AE35" s="597"/>
      <c r="AF35" s="220"/>
      <c r="AG35" s="220"/>
      <c r="AH35" s="220"/>
      <c r="AI35" s="220"/>
      <c r="AJ35" s="563"/>
      <c r="AK35" s="563"/>
      <c r="AL35" s="563"/>
      <c r="AM35" s="563"/>
      <c r="AN35" s="563"/>
      <c r="AO35" s="563"/>
      <c r="AP35" s="563"/>
      <c r="AQ35" s="563"/>
      <c r="AR35" s="563"/>
      <c r="AS35" s="563"/>
      <c r="AT35" s="563"/>
      <c r="AU35" s="563"/>
      <c r="AV35" s="563"/>
      <c r="AW35" s="563"/>
      <c r="AX35" s="573"/>
      <c r="AY35" s="541"/>
    </row>
    <row r="36" spans="1:51" x14ac:dyDescent="0.2">
      <c r="B36" s="230"/>
      <c r="C36" s="220"/>
      <c r="D36" s="220"/>
      <c r="E36" s="220"/>
      <c r="F36" s="220"/>
      <c r="G36" s="220"/>
      <c r="H36" s="563"/>
      <c r="I36" s="563"/>
      <c r="J36" s="563"/>
      <c r="K36" s="563"/>
      <c r="L36" s="220"/>
      <c r="M36" s="220"/>
      <c r="N36" s="220"/>
      <c r="O36" s="231"/>
      <c r="P36" s="563"/>
      <c r="Q36" s="563"/>
      <c r="R36" s="563"/>
      <c r="S36" s="563"/>
      <c r="T36" s="563" t="s">
        <v>234</v>
      </c>
      <c r="U36" s="563"/>
      <c r="V36" s="563"/>
      <c r="W36" s="563"/>
      <c r="X36" s="563"/>
      <c r="Y36" s="563"/>
      <c r="Z36" s="563"/>
      <c r="AA36" s="563"/>
      <c r="AB36" s="563"/>
      <c r="AC36" s="597">
        <f>AC35</f>
        <v>0</v>
      </c>
      <c r="AD36" s="563"/>
      <c r="AE36" s="563"/>
      <c r="AF36" s="563"/>
      <c r="AG36" s="563"/>
      <c r="AH36" s="563"/>
      <c r="AI36" s="563"/>
      <c r="AJ36" s="563"/>
      <c r="AK36" s="563"/>
      <c r="AL36" s="563"/>
      <c r="AM36" s="563"/>
      <c r="AN36" s="563"/>
      <c r="AO36" s="563"/>
      <c r="AP36" s="563"/>
      <c r="AQ36" s="563"/>
      <c r="AR36" s="563"/>
      <c r="AS36" s="563"/>
      <c r="AT36" s="563"/>
      <c r="AU36" s="563"/>
      <c r="AV36" s="563"/>
      <c r="AW36" s="563"/>
      <c r="AX36" s="573"/>
      <c r="AY36" s="541"/>
    </row>
    <row r="37" spans="1:51" ht="2.75" customHeight="1" x14ac:dyDescent="0.2">
      <c r="B37" s="23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31"/>
      <c r="P37" s="563"/>
      <c r="Q37" s="563"/>
      <c r="R37" s="563"/>
      <c r="S37" s="563"/>
      <c r="T37" s="551" t="s">
        <v>201</v>
      </c>
      <c r="U37" s="563"/>
      <c r="V37" s="563"/>
      <c r="W37" s="563"/>
      <c r="X37" s="563"/>
      <c r="Y37" s="563"/>
      <c r="Z37" s="563"/>
      <c r="AA37" s="563"/>
      <c r="AB37" s="563"/>
      <c r="AC37" s="597" t="s">
        <v>61</v>
      </c>
      <c r="AD37" s="563"/>
      <c r="AE37" s="563"/>
      <c r="AF37" s="563"/>
      <c r="AG37" s="563"/>
      <c r="AH37" s="563"/>
      <c r="AI37" s="563"/>
      <c r="AJ37" s="563"/>
      <c r="AK37" s="563"/>
      <c r="AL37" s="563"/>
      <c r="AM37" s="563"/>
      <c r="AN37" s="563"/>
      <c r="AO37" s="563"/>
      <c r="AP37" s="563"/>
      <c r="AQ37" s="563"/>
      <c r="AR37" s="563"/>
      <c r="AS37" s="563"/>
      <c r="AT37" s="563"/>
      <c r="AU37" s="563"/>
      <c r="AV37" s="563"/>
      <c r="AW37" s="563"/>
      <c r="AX37" s="573"/>
      <c r="AY37" s="549"/>
    </row>
    <row r="38" spans="1:51" ht="16" customHeight="1" x14ac:dyDescent="0.2">
      <c r="A38" s="232" t="s">
        <v>220</v>
      </c>
      <c r="B38" s="230"/>
      <c r="C38" s="590" t="s">
        <v>220</v>
      </c>
      <c r="D38" s="591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31"/>
      <c r="P38" s="563"/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3"/>
      <c r="AC38" s="563"/>
      <c r="AD38" s="563"/>
      <c r="AE38" s="563"/>
      <c r="AF38" s="563"/>
      <c r="AG38" s="563"/>
      <c r="AH38" s="563"/>
      <c r="AI38" s="563"/>
      <c r="AJ38" s="559" t="s">
        <v>220</v>
      </c>
      <c r="AK38" s="591"/>
      <c r="AL38" s="591"/>
      <c r="AM38" s="591"/>
      <c r="AN38" s="591"/>
      <c r="AO38" s="591"/>
      <c r="AP38" s="591"/>
      <c r="AQ38" s="591"/>
      <c r="AR38" s="591"/>
      <c r="AS38" s="591"/>
      <c r="AT38" s="591"/>
      <c r="AU38" s="591"/>
      <c r="AV38" s="591"/>
      <c r="AW38" s="591"/>
      <c r="AX38" s="233" t="s">
        <v>220</v>
      </c>
      <c r="AY38" s="234"/>
    </row>
    <row r="39" spans="1:51" ht="7.75" customHeight="1" x14ac:dyDescent="0.2">
      <c r="B39" s="593" t="s">
        <v>220</v>
      </c>
      <c r="C39" s="591"/>
      <c r="D39" s="591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31"/>
      <c r="P39" s="563"/>
      <c r="Q39" s="563"/>
      <c r="R39" s="563"/>
      <c r="S39" s="563"/>
      <c r="T39" s="563"/>
      <c r="U39" s="563"/>
      <c r="V39" s="563"/>
      <c r="W39" s="563"/>
      <c r="X39" s="563"/>
      <c r="Y39" s="563"/>
      <c r="Z39" s="563"/>
      <c r="AA39" s="563"/>
      <c r="AB39" s="563"/>
      <c r="AC39" s="563"/>
      <c r="AD39" s="563"/>
      <c r="AE39" s="563"/>
      <c r="AF39" s="563"/>
      <c r="AG39" s="563"/>
      <c r="AH39" s="563"/>
      <c r="AI39" s="563"/>
      <c r="AJ39" s="591"/>
      <c r="AK39" s="591"/>
      <c r="AL39" s="591"/>
      <c r="AM39" s="591"/>
      <c r="AN39" s="591"/>
      <c r="AO39" s="591"/>
      <c r="AP39" s="591"/>
      <c r="AQ39" s="591"/>
      <c r="AR39" s="591"/>
      <c r="AS39" s="591"/>
      <c r="AT39" s="591"/>
      <c r="AU39" s="591"/>
      <c r="AV39" s="591"/>
      <c r="AW39" s="591"/>
      <c r="AX39" s="595" t="s">
        <v>220</v>
      </c>
      <c r="AY39" s="545" t="s">
        <v>220</v>
      </c>
    </row>
    <row r="40" spans="1:51" ht="2.75" customHeight="1" x14ac:dyDescent="0.2">
      <c r="B40" s="594"/>
      <c r="C40" s="592"/>
      <c r="D40" s="592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9"/>
      <c r="P40" s="563"/>
      <c r="Q40" s="563"/>
      <c r="R40" s="563"/>
      <c r="S40" s="563"/>
      <c r="T40" s="235" t="s">
        <v>220</v>
      </c>
      <c r="U40" s="559" t="s">
        <v>220</v>
      </c>
      <c r="V40" s="591"/>
      <c r="W40" s="591"/>
      <c r="X40" s="591"/>
      <c r="Y40" s="591"/>
      <c r="Z40" s="591"/>
      <c r="AA40" s="591"/>
      <c r="AB40" s="591"/>
      <c r="AC40" s="591"/>
      <c r="AD40" s="591"/>
      <c r="AE40" s="591"/>
      <c r="AF40" s="591"/>
      <c r="AG40" s="591"/>
      <c r="AH40" s="591"/>
      <c r="AI40" s="591"/>
      <c r="AJ40" s="591"/>
      <c r="AK40" s="591"/>
      <c r="AL40" s="591"/>
      <c r="AM40" s="591"/>
      <c r="AN40" s="591"/>
      <c r="AO40" s="591"/>
      <c r="AP40" s="591"/>
      <c r="AQ40" s="591"/>
      <c r="AR40" s="591"/>
      <c r="AS40" s="591"/>
      <c r="AT40" s="591"/>
      <c r="AU40" s="591"/>
      <c r="AV40" s="591"/>
      <c r="AW40" s="591"/>
      <c r="AX40" s="596"/>
      <c r="AY40" s="591"/>
    </row>
    <row r="41" spans="1:51" ht="17" customHeight="1" x14ac:dyDescent="0.2">
      <c r="B41" s="605" t="s">
        <v>220</v>
      </c>
      <c r="C41" s="591"/>
      <c r="D41" s="591"/>
      <c r="E41" s="591"/>
      <c r="F41" s="614" t="s">
        <v>235</v>
      </c>
      <c r="G41" s="604"/>
      <c r="H41" s="604"/>
      <c r="I41" s="604"/>
      <c r="J41" s="604"/>
      <c r="K41" s="604"/>
      <c r="L41" s="604"/>
      <c r="M41" s="236" t="s">
        <v>220</v>
      </c>
      <c r="N41" s="234"/>
      <c r="O41" s="234"/>
      <c r="P41" s="603" t="s">
        <v>236</v>
      </c>
      <c r="Q41" s="604"/>
      <c r="R41" s="604"/>
      <c r="S41" s="604"/>
      <c r="T41" s="604"/>
      <c r="U41" s="604"/>
      <c r="V41" s="604"/>
      <c r="W41" s="604"/>
      <c r="X41" s="615" t="s">
        <v>220</v>
      </c>
      <c r="Y41" s="604"/>
      <c r="Z41" s="604"/>
      <c r="AA41" s="614"/>
      <c r="AB41" s="604"/>
      <c r="AC41" s="616" t="s">
        <v>237</v>
      </c>
      <c r="AD41" s="616"/>
      <c r="AE41" s="616"/>
      <c r="AF41" s="616"/>
      <c r="AG41" s="616"/>
      <c r="AH41" s="603"/>
      <c r="AI41" s="604"/>
      <c r="AJ41" s="604"/>
      <c r="AK41" s="237" t="s">
        <v>220</v>
      </c>
      <c r="AL41" s="603"/>
      <c r="AM41" s="604"/>
      <c r="AN41" s="604"/>
      <c r="AO41" s="604"/>
      <c r="AP41" s="603" t="s">
        <v>238</v>
      </c>
      <c r="AQ41" s="604"/>
      <c r="AR41" s="604"/>
      <c r="AS41" s="604"/>
      <c r="AT41" s="604"/>
      <c r="AU41" s="604"/>
      <c r="AV41" s="604"/>
      <c r="AW41" s="604"/>
      <c r="AX41" s="238" t="s">
        <v>220</v>
      </c>
    </row>
    <row r="42" spans="1:51" ht="18" customHeight="1" x14ac:dyDescent="0.2">
      <c r="B42" s="606"/>
      <c r="C42" s="591"/>
      <c r="D42" s="591"/>
      <c r="E42" s="591"/>
      <c r="F42" s="591"/>
      <c r="G42" s="591"/>
      <c r="H42" s="591"/>
      <c r="I42" s="591"/>
      <c r="J42" s="591"/>
      <c r="K42" s="591"/>
      <c r="L42" s="591"/>
      <c r="P42" s="591"/>
      <c r="Q42" s="591"/>
      <c r="R42" s="591"/>
      <c r="S42" s="591"/>
      <c r="T42" s="591"/>
      <c r="U42" s="591"/>
      <c r="V42" s="591"/>
      <c r="W42" s="591"/>
      <c r="X42" s="559" t="s">
        <v>220</v>
      </c>
      <c r="Y42" s="591"/>
      <c r="Z42" s="591"/>
      <c r="AA42" s="591"/>
      <c r="AB42" s="591"/>
      <c r="AC42" s="617"/>
      <c r="AD42" s="617"/>
      <c r="AE42" s="617"/>
      <c r="AF42" s="617"/>
      <c r="AG42" s="617"/>
      <c r="AH42" s="591"/>
      <c r="AI42" s="591"/>
      <c r="AJ42" s="591"/>
      <c r="AK42" s="239" t="s">
        <v>220</v>
      </c>
      <c r="AL42" s="591"/>
      <c r="AM42" s="591"/>
      <c r="AN42" s="591"/>
      <c r="AO42" s="591"/>
      <c r="AP42" s="591"/>
      <c r="AQ42" s="591"/>
      <c r="AR42" s="591"/>
      <c r="AS42" s="591"/>
      <c r="AT42" s="591"/>
      <c r="AU42" s="591"/>
      <c r="AV42" s="591"/>
      <c r="AW42" s="591"/>
      <c r="AX42" s="240" t="s">
        <v>220</v>
      </c>
    </row>
    <row r="43" spans="1:51" ht="0.75" customHeight="1" x14ac:dyDescent="0.2">
      <c r="B43" s="605" t="s">
        <v>220</v>
      </c>
      <c r="C43" s="591"/>
      <c r="D43" s="591"/>
      <c r="E43" s="241" t="s">
        <v>220</v>
      </c>
      <c r="F43" s="607" t="s">
        <v>239</v>
      </c>
      <c r="G43" s="608"/>
      <c r="H43" s="608"/>
      <c r="I43" s="608"/>
      <c r="J43" s="608"/>
      <c r="K43" s="608"/>
      <c r="L43" s="608"/>
      <c r="M43" s="608"/>
      <c r="N43" s="608"/>
      <c r="O43" s="242">
        <v>1</v>
      </c>
      <c r="P43" s="609">
        <v>1</v>
      </c>
      <c r="Q43" s="610"/>
      <c r="R43" s="610"/>
      <c r="S43" s="610"/>
      <c r="T43" s="610"/>
      <c r="U43" s="610"/>
      <c r="V43" s="610"/>
      <c r="W43" s="610"/>
      <c r="X43" s="611" t="s">
        <v>220</v>
      </c>
      <c r="Y43" s="608"/>
      <c r="Z43" s="608"/>
      <c r="AA43" s="612"/>
      <c r="AB43" s="608"/>
      <c r="AC43" s="243"/>
      <c r="AD43" s="244"/>
      <c r="AE43" s="244"/>
      <c r="AF43" s="244"/>
      <c r="AG43" s="242" t="s">
        <v>220</v>
      </c>
      <c r="AH43" s="613" t="s">
        <v>220</v>
      </c>
      <c r="AI43" s="608"/>
      <c r="AJ43" s="608"/>
      <c r="AK43" s="242" t="s">
        <v>220</v>
      </c>
      <c r="AL43" s="613" t="s">
        <v>218</v>
      </c>
      <c r="AM43" s="608"/>
      <c r="AN43" s="608"/>
      <c r="AO43" s="608"/>
      <c r="AP43" s="608"/>
      <c r="AQ43" s="618">
        <f>AC44</f>
        <v>0</v>
      </c>
      <c r="AR43" s="619"/>
      <c r="AS43" s="619"/>
      <c r="AT43" s="619"/>
      <c r="AU43" s="619"/>
      <c r="AV43" s="619"/>
      <c r="AW43" s="619"/>
    </row>
    <row r="44" spans="1:51" ht="18" customHeight="1" x14ac:dyDescent="0.2">
      <c r="B44" s="606"/>
      <c r="C44" s="591"/>
      <c r="D44" s="591"/>
      <c r="E44" s="239" t="s">
        <v>220</v>
      </c>
      <c r="F44" s="608"/>
      <c r="G44" s="608"/>
      <c r="H44" s="608"/>
      <c r="I44" s="608"/>
      <c r="J44" s="608"/>
      <c r="K44" s="608"/>
      <c r="L44" s="608"/>
      <c r="M44" s="608"/>
      <c r="N44" s="608"/>
      <c r="O44" s="245" t="s">
        <v>220</v>
      </c>
      <c r="P44" s="610"/>
      <c r="Q44" s="610"/>
      <c r="R44" s="610"/>
      <c r="S44" s="610"/>
      <c r="T44" s="610"/>
      <c r="U44" s="610"/>
      <c r="V44" s="610"/>
      <c r="W44" s="610"/>
      <c r="X44" s="620" t="s">
        <v>10</v>
      </c>
      <c r="Y44" s="610"/>
      <c r="Z44" s="610"/>
      <c r="AA44" s="608"/>
      <c r="AB44" s="608"/>
      <c r="AC44" s="621"/>
      <c r="AD44" s="621"/>
      <c r="AE44" s="621"/>
      <c r="AF44" s="621"/>
      <c r="AG44" s="621"/>
      <c r="AH44" s="608"/>
      <c r="AI44" s="608"/>
      <c r="AJ44" s="608"/>
      <c r="AK44" s="245" t="s">
        <v>220</v>
      </c>
      <c r="AL44" s="608"/>
      <c r="AM44" s="608"/>
      <c r="AN44" s="608"/>
      <c r="AO44" s="608"/>
      <c r="AP44" s="608"/>
      <c r="AQ44" s="619"/>
      <c r="AR44" s="619"/>
      <c r="AS44" s="619"/>
      <c r="AT44" s="619"/>
      <c r="AU44" s="619"/>
      <c r="AV44" s="619"/>
      <c r="AW44" s="619"/>
      <c r="AX44" s="215"/>
    </row>
    <row r="45" spans="1:51" ht="17" customHeight="1" x14ac:dyDescent="0.2">
      <c r="B45" s="246"/>
      <c r="E45" s="239" t="s">
        <v>220</v>
      </c>
      <c r="G45" s="607" t="s">
        <v>240</v>
      </c>
      <c r="H45" s="607"/>
      <c r="I45" s="607"/>
      <c r="J45" s="607"/>
      <c r="K45" s="607"/>
      <c r="L45" s="607"/>
      <c r="M45" s="607"/>
      <c r="N45" s="607"/>
      <c r="O45" s="247"/>
      <c r="Q45" s="622">
        <v>1</v>
      </c>
      <c r="R45" s="622"/>
      <c r="S45" s="622"/>
      <c r="T45" s="622"/>
      <c r="U45" s="622"/>
      <c r="V45" s="622"/>
      <c r="W45" s="622"/>
      <c r="X45" s="620" t="s">
        <v>10</v>
      </c>
      <c r="Y45" s="620"/>
      <c r="Z45" s="620"/>
      <c r="AA45" s="612"/>
      <c r="AB45" s="612"/>
      <c r="AC45" s="623"/>
      <c r="AD45" s="623"/>
      <c r="AE45" s="623"/>
      <c r="AF45" s="623"/>
      <c r="AG45" s="623"/>
      <c r="AK45" s="245"/>
      <c r="AQ45" s="618">
        <f>Q45*AC45</f>
        <v>0</v>
      </c>
      <c r="AR45" s="618"/>
      <c r="AS45" s="618"/>
      <c r="AT45" s="618"/>
      <c r="AU45" s="618"/>
      <c r="AV45" s="618"/>
      <c r="AW45" s="618"/>
      <c r="AX45" s="215"/>
    </row>
    <row r="46" spans="1:51" ht="16" customHeight="1" x14ac:dyDescent="0.2">
      <c r="B46" s="248"/>
      <c r="G46" s="607" t="s">
        <v>241</v>
      </c>
      <c r="H46" s="607"/>
      <c r="I46" s="607"/>
      <c r="J46" s="607"/>
      <c r="K46" s="607"/>
      <c r="L46" s="607"/>
      <c r="M46" s="607"/>
      <c r="N46" s="607"/>
      <c r="O46" s="247"/>
      <c r="R46" s="622">
        <v>1</v>
      </c>
      <c r="S46" s="622"/>
      <c r="T46" s="622"/>
      <c r="U46" s="622"/>
      <c r="V46" s="622"/>
      <c r="W46" s="622"/>
      <c r="Y46" s="622" t="s">
        <v>10</v>
      </c>
      <c r="Z46" s="622"/>
      <c r="AA46" s="249"/>
      <c r="AB46" s="249"/>
      <c r="AC46" s="623"/>
      <c r="AD46" s="623"/>
      <c r="AE46" s="623"/>
      <c r="AF46" s="623"/>
      <c r="AG46" s="623"/>
      <c r="AQ46" s="618">
        <f>R46*AC46</f>
        <v>0</v>
      </c>
      <c r="AR46" s="618"/>
      <c r="AS46" s="618"/>
      <c r="AT46" s="618"/>
      <c r="AU46" s="618"/>
      <c r="AV46" s="618"/>
      <c r="AW46" s="618"/>
      <c r="AX46" s="215"/>
    </row>
    <row r="47" spans="1:51" x14ac:dyDescent="0.2">
      <c r="B47" s="250"/>
      <c r="F47" s="607"/>
      <c r="G47" s="608"/>
      <c r="H47" s="608"/>
      <c r="I47" s="608"/>
      <c r="J47" s="608"/>
      <c r="K47" s="608"/>
      <c r="L47" s="608"/>
      <c r="M47" s="608"/>
      <c r="N47" s="608"/>
      <c r="O47" s="242"/>
      <c r="P47" s="609"/>
      <c r="Q47" s="608"/>
      <c r="R47" s="608"/>
      <c r="S47" s="608"/>
      <c r="T47" s="608"/>
      <c r="U47" s="608"/>
      <c r="V47" s="608"/>
      <c r="W47" s="608"/>
      <c r="X47" s="611"/>
      <c r="Y47" s="608"/>
      <c r="Z47" s="608"/>
      <c r="AA47" s="612"/>
      <c r="AB47" s="608"/>
      <c r="AC47" s="627"/>
      <c r="AD47" s="628"/>
      <c r="AE47" s="628"/>
      <c r="AF47" s="628"/>
      <c r="AG47" s="242"/>
      <c r="AH47" s="613"/>
      <c r="AI47" s="608"/>
      <c r="AJ47" s="608"/>
      <c r="AK47" s="242"/>
      <c r="AL47" s="613"/>
      <c r="AM47" s="608"/>
      <c r="AN47" s="608"/>
      <c r="AO47" s="608"/>
      <c r="AP47" s="608"/>
      <c r="AQ47" s="618"/>
      <c r="AR47" s="619"/>
      <c r="AS47" s="619"/>
      <c r="AT47" s="619"/>
      <c r="AU47" s="619"/>
      <c r="AV47" s="619"/>
      <c r="AW47" s="619"/>
      <c r="AX47" s="215"/>
    </row>
    <row r="48" spans="1:51" ht="0.5" customHeight="1" x14ac:dyDescent="0.2">
      <c r="B48" s="223"/>
      <c r="F48" s="608"/>
      <c r="G48" s="608"/>
      <c r="H48" s="608"/>
      <c r="I48" s="608"/>
      <c r="J48" s="608"/>
      <c r="K48" s="608"/>
      <c r="L48" s="608"/>
      <c r="M48" s="608"/>
      <c r="N48" s="608"/>
      <c r="O48" s="245"/>
      <c r="P48" s="608"/>
      <c r="Q48" s="608"/>
      <c r="R48" s="608"/>
      <c r="S48" s="608"/>
      <c r="T48" s="608"/>
      <c r="U48" s="608"/>
      <c r="V48" s="608"/>
      <c r="W48" s="608"/>
      <c r="X48" s="624"/>
      <c r="Y48" s="608"/>
      <c r="Z48" s="608"/>
      <c r="AA48" s="608"/>
      <c r="AB48" s="608"/>
      <c r="AC48" s="628"/>
      <c r="AD48" s="628"/>
      <c r="AE48" s="628"/>
      <c r="AF48" s="628"/>
      <c r="AG48" s="245"/>
      <c r="AH48" s="608"/>
      <c r="AI48" s="608"/>
      <c r="AJ48" s="608"/>
      <c r="AK48" s="245"/>
      <c r="AL48" s="608"/>
      <c r="AM48" s="608"/>
      <c r="AN48" s="608"/>
      <c r="AO48" s="608"/>
      <c r="AP48" s="608"/>
      <c r="AQ48" s="619"/>
      <c r="AR48" s="619"/>
      <c r="AS48" s="619"/>
      <c r="AT48" s="619"/>
      <c r="AU48" s="619"/>
      <c r="AV48" s="619"/>
      <c r="AW48" s="619"/>
      <c r="AX48" s="215"/>
    </row>
    <row r="49" spans="1:50" ht="11.5" customHeight="1" x14ac:dyDescent="0.2">
      <c r="B49" s="223"/>
      <c r="AD49" s="625" t="s">
        <v>218</v>
      </c>
      <c r="AE49" s="591"/>
      <c r="AF49" s="591"/>
      <c r="AG49" s="591"/>
      <c r="AH49" s="591"/>
      <c r="AI49" s="591"/>
      <c r="AJ49" s="591"/>
      <c r="AK49" s="591"/>
      <c r="AL49" s="591"/>
      <c r="AM49" s="591"/>
      <c r="AN49" s="591"/>
      <c r="AO49" s="626"/>
      <c r="AP49" s="591"/>
      <c r="AQ49" s="591"/>
      <c r="AR49" s="591"/>
      <c r="AS49" s="591"/>
      <c r="AT49" s="591"/>
      <c r="AU49" s="591"/>
      <c r="AV49" s="591"/>
      <c r="AX49" s="215"/>
    </row>
    <row r="50" spans="1:50" ht="8.5" customHeight="1" x14ac:dyDescent="0.2">
      <c r="B50" s="223"/>
      <c r="AD50" s="559" t="s">
        <v>220</v>
      </c>
      <c r="AE50" s="591"/>
      <c r="AF50" s="591"/>
      <c r="AG50" s="591"/>
      <c r="AH50" s="591"/>
      <c r="AI50" s="591"/>
      <c r="AJ50" s="591"/>
      <c r="AK50" s="591"/>
      <c r="AL50" s="591"/>
      <c r="AM50" s="591"/>
      <c r="AN50" s="591"/>
      <c r="AO50" s="591"/>
      <c r="AP50" s="591"/>
      <c r="AQ50" s="591"/>
      <c r="AR50" s="591"/>
      <c r="AS50" s="591"/>
      <c r="AT50" s="591"/>
      <c r="AU50" s="591"/>
      <c r="AV50" s="591"/>
      <c r="AX50" s="215"/>
    </row>
    <row r="51" spans="1:50" ht="1.5" customHeight="1" x14ac:dyDescent="0.2">
      <c r="B51" s="223"/>
      <c r="AD51" s="559" t="s">
        <v>220</v>
      </c>
      <c r="AE51" s="591"/>
      <c r="AF51" s="591"/>
      <c r="AG51" s="591"/>
      <c r="AH51" s="591"/>
      <c r="AI51" s="591"/>
      <c r="AJ51" s="591"/>
      <c r="AK51" s="591"/>
      <c r="AL51" s="591"/>
      <c r="AM51" s="591"/>
      <c r="AN51" s="629">
        <f>AQ43+AQ45+AQ46+AQ47</f>
        <v>0</v>
      </c>
      <c r="AO51" s="630"/>
      <c r="AP51" s="630"/>
      <c r="AQ51" s="630"/>
      <c r="AR51" s="630"/>
      <c r="AS51" s="630"/>
      <c r="AT51" s="630"/>
      <c r="AU51" s="630"/>
      <c r="AV51" s="630"/>
      <c r="AX51" s="215"/>
    </row>
    <row r="52" spans="1:50" ht="19" x14ac:dyDescent="0.2">
      <c r="B52" s="605" t="s">
        <v>220</v>
      </c>
      <c r="C52" s="591"/>
      <c r="D52" s="591"/>
      <c r="E52" s="591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631" t="s">
        <v>242</v>
      </c>
      <c r="AA52" s="632"/>
      <c r="AB52" s="632"/>
      <c r="AC52" s="632"/>
      <c r="AD52" s="632"/>
      <c r="AE52" s="632"/>
      <c r="AF52" s="632"/>
      <c r="AG52" s="632"/>
      <c r="AH52" s="632"/>
      <c r="AI52" s="632"/>
      <c r="AJ52" s="632"/>
      <c r="AK52" s="632"/>
      <c r="AL52" s="632"/>
      <c r="AM52" s="559" t="s">
        <v>220</v>
      </c>
      <c r="AN52" s="630"/>
      <c r="AO52" s="630"/>
      <c r="AP52" s="630"/>
      <c r="AQ52" s="630"/>
      <c r="AR52" s="630"/>
      <c r="AS52" s="630"/>
      <c r="AT52" s="630"/>
      <c r="AU52" s="630"/>
      <c r="AV52" s="630"/>
      <c r="AX52" s="215"/>
    </row>
    <row r="53" spans="1:50" ht="1.5" customHeight="1" x14ac:dyDescent="0.2">
      <c r="B53" s="606"/>
      <c r="C53" s="591"/>
      <c r="D53" s="591"/>
      <c r="E53" s="591"/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219" t="s">
        <v>220</v>
      </c>
      <c r="AM53" s="591"/>
      <c r="AN53" s="630"/>
      <c r="AO53" s="630"/>
      <c r="AP53" s="630"/>
      <c r="AQ53" s="630"/>
      <c r="AR53" s="630"/>
      <c r="AS53" s="630"/>
      <c r="AT53" s="630"/>
      <c r="AU53" s="630"/>
      <c r="AV53" s="630"/>
      <c r="AX53" s="215"/>
    </row>
    <row r="54" spans="1:50" ht="19" customHeight="1" x14ac:dyDescent="0.25">
      <c r="B54" s="606"/>
      <c r="C54" s="591"/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219"/>
      <c r="AM54" s="591"/>
      <c r="AN54" s="251"/>
      <c r="AO54" s="251"/>
      <c r="AP54" s="251"/>
      <c r="AQ54" s="251"/>
      <c r="AR54" s="251"/>
      <c r="AS54" s="251"/>
      <c r="AT54" s="251"/>
      <c r="AU54" s="251"/>
      <c r="AV54" s="251"/>
      <c r="AX54" s="215"/>
    </row>
    <row r="55" spans="1:50" ht="28" customHeight="1" x14ac:dyDescent="0.25">
      <c r="B55" s="606"/>
      <c r="C55" s="591"/>
      <c r="D55" s="591"/>
      <c r="E55" s="591"/>
      <c r="F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1"/>
      <c r="V55" s="591"/>
      <c r="W55" s="591"/>
      <c r="X55" s="591"/>
      <c r="Y55" s="591"/>
      <c r="Z55" s="631"/>
      <c r="AA55" s="632"/>
      <c r="AB55" s="632"/>
      <c r="AC55" s="632"/>
      <c r="AD55" s="632"/>
      <c r="AE55" s="632"/>
      <c r="AF55" s="632"/>
      <c r="AG55" s="632"/>
      <c r="AH55" s="632"/>
      <c r="AI55" s="632"/>
      <c r="AJ55" s="632"/>
      <c r="AK55" s="632"/>
      <c r="AL55" s="632"/>
      <c r="AM55" s="591"/>
      <c r="AN55" s="633"/>
      <c r="AO55" s="633"/>
      <c r="AP55" s="633"/>
      <c r="AQ55" s="633"/>
      <c r="AR55" s="633"/>
      <c r="AS55" s="633"/>
      <c r="AT55" s="633"/>
      <c r="AU55" s="633"/>
      <c r="AV55" s="633"/>
      <c r="AX55" s="215"/>
    </row>
    <row r="56" spans="1:50" ht="19" customHeight="1" x14ac:dyDescent="0.2">
      <c r="B56" s="606"/>
      <c r="C56" s="591"/>
      <c r="D56" s="591"/>
      <c r="E56" s="591"/>
      <c r="F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631"/>
      <c r="AA56" s="632"/>
      <c r="AB56" s="632"/>
      <c r="AC56" s="632"/>
      <c r="AD56" s="632"/>
      <c r="AE56" s="632"/>
      <c r="AF56" s="632"/>
      <c r="AG56" s="632"/>
      <c r="AH56" s="632"/>
      <c r="AI56" s="632"/>
      <c r="AJ56" s="632"/>
      <c r="AK56" s="632"/>
      <c r="AL56" s="632"/>
      <c r="AM56" s="591"/>
      <c r="AN56" s="634"/>
      <c r="AO56" s="635"/>
      <c r="AP56" s="635"/>
      <c r="AQ56" s="635"/>
      <c r="AR56" s="635"/>
      <c r="AS56" s="635"/>
      <c r="AT56" s="635"/>
      <c r="AU56" s="635"/>
      <c r="AV56" s="635"/>
      <c r="AX56" s="215"/>
    </row>
    <row r="57" spans="1:50" ht="1.5" customHeight="1" x14ac:dyDescent="0.2">
      <c r="B57" s="605" t="s">
        <v>220</v>
      </c>
      <c r="C57" s="591"/>
      <c r="D57" s="591"/>
      <c r="E57" s="591"/>
      <c r="F57" s="636" t="s">
        <v>220</v>
      </c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59" t="s">
        <v>220</v>
      </c>
      <c r="Y57" s="591"/>
      <c r="AM57" s="591"/>
      <c r="AX57" s="215"/>
    </row>
    <row r="58" spans="1:50" ht="1.5" customHeight="1" x14ac:dyDescent="0.2">
      <c r="B58" s="605"/>
      <c r="C58" s="591"/>
      <c r="D58" s="591"/>
      <c r="E58" s="591"/>
      <c r="F58" s="252"/>
      <c r="X58" s="559"/>
      <c r="Y58" s="591"/>
      <c r="AM58" s="591"/>
      <c r="AX58" s="215"/>
    </row>
    <row r="59" spans="1:50" ht="5.75" customHeight="1" x14ac:dyDescent="0.2">
      <c r="B59" s="606"/>
      <c r="C59" s="591"/>
      <c r="D59" s="591"/>
      <c r="E59" s="591"/>
      <c r="F59" s="637" t="s">
        <v>220</v>
      </c>
      <c r="G59" s="591"/>
      <c r="H59" s="638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639" t="s">
        <v>220</v>
      </c>
      <c r="X59" s="591"/>
      <c r="Y59" s="591"/>
      <c r="AM59" s="591"/>
      <c r="AX59" s="215"/>
    </row>
    <row r="60" spans="1:50" ht="0.75" customHeight="1" x14ac:dyDescent="0.2">
      <c r="A60" s="640" t="s">
        <v>220</v>
      </c>
      <c r="B60" s="604"/>
      <c r="C60" s="559" t="s">
        <v>220</v>
      </c>
      <c r="D60" s="591"/>
      <c r="E60" s="591"/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AM60" s="591"/>
      <c r="AX60" s="215"/>
    </row>
    <row r="61" spans="1:50" ht="5" customHeight="1" x14ac:dyDescent="0.2">
      <c r="B61" s="641" t="s">
        <v>220</v>
      </c>
      <c r="C61" s="591"/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1"/>
      <c r="U61" s="591"/>
      <c r="V61" s="591"/>
      <c r="W61" s="591"/>
      <c r="X61" s="591"/>
      <c r="Y61" s="591"/>
      <c r="AM61" s="591"/>
      <c r="AX61" s="215"/>
    </row>
    <row r="62" spans="1:50" ht="127" customHeight="1" x14ac:dyDescent="0.2">
      <c r="B62" s="606"/>
      <c r="C62" s="591"/>
      <c r="D62" s="591"/>
      <c r="E62" s="591"/>
      <c r="F62" s="591"/>
      <c r="G62" s="591"/>
      <c r="H62" s="253"/>
      <c r="I62" s="642"/>
      <c r="J62" s="591"/>
      <c r="K62" s="591"/>
      <c r="L62" s="642"/>
      <c r="M62" s="591"/>
      <c r="N62" s="642"/>
      <c r="O62" s="591"/>
      <c r="P62" s="591"/>
      <c r="Q62" s="591"/>
      <c r="R62" s="591"/>
      <c r="S62" s="591"/>
      <c r="T62" s="591"/>
      <c r="U62" s="591"/>
      <c r="V62" s="591"/>
      <c r="W62" s="591"/>
      <c r="X62" s="591"/>
      <c r="Y62" s="591"/>
      <c r="AM62" s="591"/>
      <c r="AX62" s="215"/>
    </row>
    <row r="63" spans="1:50" ht="17" x14ac:dyDescent="0.2">
      <c r="B63" s="606"/>
      <c r="C63" s="591"/>
      <c r="D63" s="591"/>
      <c r="E63" s="591"/>
      <c r="F63" s="254" t="s">
        <v>220</v>
      </c>
      <c r="G63" s="239" t="s">
        <v>220</v>
      </c>
      <c r="H63" s="255"/>
      <c r="I63" s="643"/>
      <c r="J63" s="644"/>
      <c r="K63" s="644"/>
      <c r="L63" s="645"/>
      <c r="M63" s="644"/>
      <c r="N63" s="643"/>
      <c r="O63" s="644"/>
      <c r="P63" s="644"/>
      <c r="Q63" s="644"/>
      <c r="R63" s="644"/>
      <c r="S63" s="644"/>
      <c r="T63" s="644"/>
      <c r="U63" s="644"/>
      <c r="V63" s="644"/>
      <c r="W63" s="239" t="s">
        <v>220</v>
      </c>
      <c r="X63" s="254" t="s">
        <v>220</v>
      </c>
      <c r="Y63" s="559" t="s">
        <v>220</v>
      </c>
      <c r="AM63" s="591"/>
      <c r="AX63" s="215"/>
    </row>
    <row r="64" spans="1:50" ht="16" customHeight="1" x14ac:dyDescent="0.2">
      <c r="B64" s="606"/>
      <c r="C64" s="591"/>
      <c r="D64" s="591"/>
      <c r="E64" s="591"/>
      <c r="F64" s="646" t="s">
        <v>243</v>
      </c>
      <c r="G64" s="646"/>
      <c r="H64" s="646"/>
      <c r="I64" s="646"/>
      <c r="J64" s="646"/>
      <c r="K64" s="646"/>
      <c r="L64" s="646"/>
      <c r="M64" s="646"/>
      <c r="N64" s="646"/>
      <c r="O64" s="646"/>
      <c r="P64" s="646"/>
      <c r="Q64" s="646"/>
      <c r="R64" s="646"/>
      <c r="S64" s="646"/>
      <c r="T64" s="646"/>
      <c r="U64" s="646"/>
      <c r="V64" s="646"/>
      <c r="W64" s="647" t="s">
        <v>220</v>
      </c>
      <c r="X64" s="559" t="s">
        <v>220</v>
      </c>
      <c r="Y64" s="591"/>
      <c r="AM64" s="591"/>
      <c r="AX64" s="215"/>
    </row>
    <row r="65" spans="2:50" ht="1.5" customHeight="1" x14ac:dyDescent="0.2">
      <c r="B65" s="606"/>
      <c r="C65" s="591"/>
      <c r="D65" s="591"/>
      <c r="E65" s="591"/>
      <c r="F65" s="646"/>
      <c r="G65" s="646"/>
      <c r="H65" s="646"/>
      <c r="I65" s="646"/>
      <c r="J65" s="646"/>
      <c r="K65" s="646"/>
      <c r="L65" s="646"/>
      <c r="M65" s="646"/>
      <c r="N65" s="646"/>
      <c r="O65" s="646"/>
      <c r="P65" s="646"/>
      <c r="Q65" s="646"/>
      <c r="R65" s="646"/>
      <c r="S65" s="646"/>
      <c r="T65" s="646"/>
      <c r="U65" s="646"/>
      <c r="V65" s="646"/>
      <c r="W65" s="591"/>
      <c r="X65" s="591"/>
      <c r="Y65" s="591"/>
      <c r="AM65" s="591"/>
      <c r="AX65" s="215"/>
    </row>
    <row r="66" spans="2:50" ht="38.75" customHeight="1" x14ac:dyDescent="0.2">
      <c r="B66" s="606"/>
      <c r="C66" s="591"/>
      <c r="D66" s="591"/>
      <c r="E66" s="591"/>
      <c r="F66" s="559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AM66" s="591"/>
      <c r="AX66" s="215"/>
    </row>
    <row r="67" spans="2:50" x14ac:dyDescent="0.2">
      <c r="B67" s="606"/>
      <c r="C67" s="591"/>
      <c r="D67" s="591"/>
      <c r="E67" s="591"/>
      <c r="F67" s="649" t="s">
        <v>244</v>
      </c>
      <c r="G67" s="608"/>
      <c r="H67" s="608"/>
      <c r="I67" s="608"/>
      <c r="J67" s="608"/>
      <c r="K67" s="608"/>
      <c r="L67" s="608"/>
      <c r="M67" s="608"/>
      <c r="N67" s="608"/>
      <c r="O67" s="608"/>
      <c r="P67" s="608"/>
      <c r="Q67" s="608"/>
      <c r="R67" s="608"/>
      <c r="S67" s="608"/>
      <c r="T67" s="608"/>
      <c r="U67" s="608"/>
      <c r="V67" s="608"/>
      <c r="W67" s="608"/>
      <c r="X67" s="608"/>
      <c r="Y67" s="608"/>
      <c r="Z67" s="608"/>
      <c r="AA67" s="608"/>
      <c r="AB67" s="608"/>
      <c r="AC67" s="608"/>
      <c r="AD67" s="608"/>
      <c r="AE67" s="608"/>
      <c r="AF67" s="608"/>
      <c r="AG67" s="608"/>
      <c r="AH67" s="608"/>
      <c r="AI67" s="608"/>
      <c r="AJ67" s="608"/>
      <c r="AK67" s="608"/>
      <c r="AL67" s="608"/>
      <c r="AM67" s="608"/>
      <c r="AN67" s="608"/>
      <c r="AO67" s="608"/>
      <c r="AP67" s="608"/>
      <c r="AQ67" s="608"/>
      <c r="AR67" s="608"/>
      <c r="AS67" s="608"/>
      <c r="AT67" s="608"/>
      <c r="AU67" s="608"/>
      <c r="AV67" s="650" t="s">
        <v>220</v>
      </c>
      <c r="AX67" s="215"/>
    </row>
    <row r="68" spans="2:50" ht="18" customHeight="1" x14ac:dyDescent="0.2">
      <c r="B68" s="606"/>
      <c r="C68" s="591"/>
      <c r="D68" s="591"/>
      <c r="E68" s="591"/>
      <c r="F68" s="559" t="s">
        <v>245</v>
      </c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1"/>
      <c r="AQ68" s="591"/>
      <c r="AR68" s="591"/>
      <c r="AS68" s="591"/>
      <c r="AT68" s="591"/>
      <c r="AU68" s="591"/>
      <c r="AV68" s="591"/>
      <c r="AX68" s="215"/>
    </row>
    <row r="69" spans="2:50" x14ac:dyDescent="0.2">
      <c r="B69" s="606"/>
      <c r="C69" s="650" t="s">
        <v>220</v>
      </c>
      <c r="D69" s="651"/>
      <c r="E69" s="622"/>
      <c r="F69" s="622"/>
      <c r="G69" s="622"/>
      <c r="H69" s="622"/>
      <c r="I69" s="622"/>
      <c r="J69" s="622"/>
      <c r="K69" s="622"/>
      <c r="L69" s="622"/>
      <c r="M69" s="622"/>
      <c r="N69" s="622"/>
      <c r="O69" s="622"/>
      <c r="P69" s="622"/>
      <c r="Q69" s="622"/>
      <c r="R69" s="622"/>
      <c r="S69" s="622"/>
      <c r="T69" s="622"/>
      <c r="U69" s="622"/>
      <c r="V69" s="622"/>
      <c r="W69" s="622"/>
      <c r="X69" s="622"/>
      <c r="Y69" s="622"/>
      <c r="Z69" s="622"/>
      <c r="AA69" s="622"/>
      <c r="AB69" s="622"/>
      <c r="AC69" s="622"/>
      <c r="AD69" s="622"/>
      <c r="AE69" s="622"/>
      <c r="AF69" s="622"/>
      <c r="AG69" s="622"/>
      <c r="AH69" s="622"/>
      <c r="AI69" s="622"/>
      <c r="AJ69" s="622"/>
      <c r="AK69" s="622"/>
      <c r="AL69" s="622"/>
      <c r="AM69" s="622"/>
      <c r="AN69" s="622"/>
      <c r="AO69" s="622"/>
      <c r="AP69" s="622"/>
      <c r="AQ69" s="622"/>
      <c r="AR69" s="559"/>
      <c r="AS69" s="591"/>
      <c r="AT69" s="591"/>
      <c r="AU69" s="591"/>
      <c r="AV69" s="591"/>
      <c r="AX69" s="215"/>
    </row>
    <row r="70" spans="2:50" x14ac:dyDescent="0.2">
      <c r="B70" s="606"/>
      <c r="C70" s="591"/>
      <c r="D70" s="652"/>
      <c r="E70" s="591"/>
      <c r="F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591"/>
      <c r="R70" s="591"/>
      <c r="S70" s="591"/>
      <c r="T70" s="591"/>
      <c r="U70" s="591"/>
      <c r="V70" s="591"/>
      <c r="W70" s="591"/>
      <c r="X70" s="591"/>
      <c r="Y70" s="591"/>
      <c r="Z70" s="591"/>
      <c r="AA70" s="591"/>
      <c r="AB70" s="591"/>
      <c r="AC70" s="591"/>
      <c r="AD70" s="591"/>
      <c r="AE70" s="591"/>
      <c r="AF70" s="591"/>
      <c r="AG70" s="591"/>
      <c r="AH70" s="591"/>
      <c r="AI70" s="591"/>
      <c r="AJ70" s="591"/>
      <c r="AK70" s="591"/>
      <c r="AL70" s="591"/>
      <c r="AM70" s="591"/>
      <c r="AN70" s="591"/>
      <c r="AO70" s="591"/>
      <c r="AP70" s="591"/>
      <c r="AQ70" s="591"/>
      <c r="AR70" s="591"/>
      <c r="AS70" s="591"/>
      <c r="AT70" s="591"/>
      <c r="AU70" s="650"/>
      <c r="AV70" s="591"/>
      <c r="AX70" s="215"/>
    </row>
    <row r="71" spans="2:50" ht="1.5" customHeight="1" x14ac:dyDescent="0.2">
      <c r="B71" s="594"/>
      <c r="C71" s="592"/>
      <c r="D71" s="653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2"/>
      <c r="AL71" s="592"/>
      <c r="AM71" s="592"/>
      <c r="AN71" s="592"/>
      <c r="AO71" s="592"/>
      <c r="AP71" s="592"/>
      <c r="AQ71" s="592"/>
      <c r="AR71" s="592"/>
      <c r="AS71" s="592"/>
      <c r="AT71" s="592"/>
      <c r="AU71" s="592"/>
      <c r="AV71" s="592"/>
      <c r="AW71" s="256"/>
      <c r="AX71" s="257"/>
    </row>
    <row r="72" spans="2:50" ht="2.25" customHeight="1" x14ac:dyDescent="0.2"/>
    <row r="73" spans="2:50" ht="14.25" customHeight="1" x14ac:dyDescent="0.2">
      <c r="B73" s="648"/>
      <c r="C73" s="591"/>
      <c r="D73" s="591"/>
      <c r="E73" s="591"/>
      <c r="F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91"/>
      <c r="Z73" s="591"/>
      <c r="AA73" s="591"/>
      <c r="AB73" s="591"/>
      <c r="AC73" s="591"/>
      <c r="AD73" s="591"/>
      <c r="AE73" s="591"/>
      <c r="AF73" s="591"/>
      <c r="AG73" s="591"/>
      <c r="AH73" s="591"/>
      <c r="AI73" s="591"/>
      <c r="AJ73" s="591"/>
      <c r="AK73" s="591"/>
      <c r="AL73" s="591"/>
      <c r="AM73" s="591"/>
      <c r="AN73" s="591"/>
      <c r="AO73" s="591"/>
      <c r="AP73" s="591"/>
      <c r="AQ73" s="591"/>
      <c r="AR73" s="591"/>
      <c r="AS73" s="591"/>
      <c r="AT73" s="591"/>
    </row>
    <row r="74" spans="2:50" ht="11.5" customHeight="1" x14ac:dyDescent="0.2"/>
  </sheetData>
  <mergeCells count="163">
    <mergeCell ref="N63:V63"/>
    <mergeCell ref="Y63:Y66"/>
    <mergeCell ref="F64:V65"/>
    <mergeCell ref="W64:W65"/>
    <mergeCell ref="X64:X66"/>
    <mergeCell ref="F66:W66"/>
    <mergeCell ref="B73:AT73"/>
    <mergeCell ref="F67:AU67"/>
    <mergeCell ref="AV67:AV71"/>
    <mergeCell ref="F68:AU68"/>
    <mergeCell ref="C69:C71"/>
    <mergeCell ref="D69:AQ69"/>
    <mergeCell ref="AR69:AU69"/>
    <mergeCell ref="D70:AT70"/>
    <mergeCell ref="AU70:AU71"/>
    <mergeCell ref="D71:AT71"/>
    <mergeCell ref="AD50:AV50"/>
    <mergeCell ref="AD51:AM51"/>
    <mergeCell ref="AN51:AV53"/>
    <mergeCell ref="B52:Y56"/>
    <mergeCell ref="Z52:AL52"/>
    <mergeCell ref="AM52:AM66"/>
    <mergeCell ref="Z55:AL55"/>
    <mergeCell ref="AN55:AV55"/>
    <mergeCell ref="Z56:AL56"/>
    <mergeCell ref="AN56:AV56"/>
    <mergeCell ref="B57:E59"/>
    <mergeCell ref="F57:W57"/>
    <mergeCell ref="X57:Y62"/>
    <mergeCell ref="F59:G62"/>
    <mergeCell ref="H59:V61"/>
    <mergeCell ref="W59:W62"/>
    <mergeCell ref="A60:B60"/>
    <mergeCell ref="C60:E68"/>
    <mergeCell ref="B61:B71"/>
    <mergeCell ref="I62:K62"/>
    <mergeCell ref="L62:M62"/>
    <mergeCell ref="N62:V62"/>
    <mergeCell ref="I63:K63"/>
    <mergeCell ref="L63:M63"/>
    <mergeCell ref="AD49:AN49"/>
    <mergeCell ref="AO49:AV49"/>
    <mergeCell ref="G46:N46"/>
    <mergeCell ref="R46:W46"/>
    <mergeCell ref="Y46:Z46"/>
    <mergeCell ref="AC46:AG46"/>
    <mergeCell ref="AQ46:AW46"/>
    <mergeCell ref="F47:N48"/>
    <mergeCell ref="P47:W48"/>
    <mergeCell ref="X47:Z47"/>
    <mergeCell ref="AA47:AB48"/>
    <mergeCell ref="AC47:AF48"/>
    <mergeCell ref="G45:N45"/>
    <mergeCell ref="Q45:W45"/>
    <mergeCell ref="X45:Z45"/>
    <mergeCell ref="AA45:AB45"/>
    <mergeCell ref="AC45:AG45"/>
    <mergeCell ref="AQ45:AW45"/>
    <mergeCell ref="AH47:AJ48"/>
    <mergeCell ref="AL47:AP48"/>
    <mergeCell ref="AQ47:AW48"/>
    <mergeCell ref="X48:Z48"/>
    <mergeCell ref="AH41:AJ42"/>
    <mergeCell ref="AL41:AO42"/>
    <mergeCell ref="AP41:AW42"/>
    <mergeCell ref="X42:Z42"/>
    <mergeCell ref="B43:D44"/>
    <mergeCell ref="F43:N44"/>
    <mergeCell ref="P43:W44"/>
    <mergeCell ref="X43:Z43"/>
    <mergeCell ref="AA43:AB44"/>
    <mergeCell ref="AH43:AJ44"/>
    <mergeCell ref="B41:E42"/>
    <mergeCell ref="F41:L42"/>
    <mergeCell ref="P41:W42"/>
    <mergeCell ref="X41:Z41"/>
    <mergeCell ref="AA41:AB42"/>
    <mergeCell ref="AC41:AG42"/>
    <mergeCell ref="AL43:AP44"/>
    <mergeCell ref="AQ43:AW44"/>
    <mergeCell ref="X44:Z44"/>
    <mergeCell ref="AC44:AG44"/>
    <mergeCell ref="C38:D40"/>
    <mergeCell ref="AJ38:AW40"/>
    <mergeCell ref="B39:B40"/>
    <mergeCell ref="AX39:AX40"/>
    <mergeCell ref="AY39:AY40"/>
    <mergeCell ref="U40:AI40"/>
    <mergeCell ref="AC35:AE35"/>
    <mergeCell ref="H36:K36"/>
    <mergeCell ref="T36:AB36"/>
    <mergeCell ref="AC36:AI36"/>
    <mergeCell ref="T37:AB39"/>
    <mergeCell ref="AC37:AI39"/>
    <mergeCell ref="AY8:AY37"/>
    <mergeCell ref="E31:N33"/>
    <mergeCell ref="P31:AX31"/>
    <mergeCell ref="P32:T32"/>
    <mergeCell ref="U32:AX32"/>
    <mergeCell ref="P33:S40"/>
    <mergeCell ref="T33:AB34"/>
    <mergeCell ref="AC33:AI34"/>
    <mergeCell ref="AJ33:AX37"/>
    <mergeCell ref="E34:N35"/>
    <mergeCell ref="T35:AB35"/>
    <mergeCell ref="T29:AU29"/>
    <mergeCell ref="D30:N30"/>
    <mergeCell ref="T30:U30"/>
    <mergeCell ref="V30:AU30"/>
    <mergeCell ref="E23:N23"/>
    <mergeCell ref="O23:O26"/>
    <mergeCell ref="E24:N26"/>
    <mergeCell ref="T24:U26"/>
    <mergeCell ref="V24:AR26"/>
    <mergeCell ref="B27:O27"/>
    <mergeCell ref="E13:N13"/>
    <mergeCell ref="T13:AU14"/>
    <mergeCell ref="E14:N14"/>
    <mergeCell ref="E6:N9"/>
    <mergeCell ref="S7:T7"/>
    <mergeCell ref="U7:AE7"/>
    <mergeCell ref="AI7:AU7"/>
    <mergeCell ref="P8:AX8"/>
    <mergeCell ref="P9:T9"/>
    <mergeCell ref="U9:AX9"/>
    <mergeCell ref="E10:N10"/>
    <mergeCell ref="P10:Q30"/>
    <mergeCell ref="E15:N16"/>
    <mergeCell ref="T16:AU17"/>
    <mergeCell ref="AV16:AX30"/>
    <mergeCell ref="E17:N18"/>
    <mergeCell ref="T18:AU19"/>
    <mergeCell ref="E19:N20"/>
    <mergeCell ref="T20:AU23"/>
    <mergeCell ref="E21:N21"/>
    <mergeCell ref="B22:O22"/>
    <mergeCell ref="B23:D26"/>
    <mergeCell ref="B28:O28"/>
    <mergeCell ref="E29:N29"/>
    <mergeCell ref="B1:O2"/>
    <mergeCell ref="P1:P7"/>
    <mergeCell ref="Q1:AX1"/>
    <mergeCell ref="AY1:AY7"/>
    <mergeCell ref="Q2:T2"/>
    <mergeCell ref="B3:D21"/>
    <mergeCell ref="E3:I3"/>
    <mergeCell ref="J3:N3"/>
    <mergeCell ref="O3:O21"/>
    <mergeCell ref="Q3:R7"/>
    <mergeCell ref="S3:U3"/>
    <mergeCell ref="V3:Z3"/>
    <mergeCell ref="AA3:AB3"/>
    <mergeCell ref="AF3:AP3"/>
    <mergeCell ref="AQ3:AW3"/>
    <mergeCell ref="E4:N5"/>
    <mergeCell ref="S5:AE6"/>
    <mergeCell ref="AF5:AH7"/>
    <mergeCell ref="AI5:AU6"/>
    <mergeCell ref="AV5:AX7"/>
    <mergeCell ref="R10:AA10"/>
    <mergeCell ref="AB10:AR10"/>
    <mergeCell ref="E11:N11"/>
    <mergeCell ref="E12:N12"/>
  </mergeCells>
  <pageMargins left="0.3611111111111111" right="0.3611111111111111" top="0.3611111111111111" bottom="0.3611111111111111" header="0.3" footer="0.3"/>
  <pageSetup paperSize="9" scale="79" orientation="portrait" r:id="rId1"/>
  <rowBreaks count="1" manualBreakCount="1">
    <brk id="7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workbookViewId="0">
      <selection activeCell="I75" sqref="I75:J75"/>
    </sheetView>
  </sheetViews>
  <sheetFormatPr baseColWidth="10" defaultColWidth="11.5" defaultRowHeight="16" x14ac:dyDescent="0.2"/>
  <cols>
    <col min="1" max="1" width="11.5" style="32"/>
    <col min="2" max="2" width="27.83203125" style="32" bestFit="1" customWidth="1"/>
    <col min="3" max="3" width="13.5" style="31" bestFit="1" customWidth="1"/>
    <col min="4" max="4" width="11.83203125" style="32" bestFit="1" customWidth="1"/>
    <col min="5" max="6" width="11.5" style="32"/>
    <col min="7" max="7" width="13.5" style="32" bestFit="1" customWidth="1"/>
    <col min="8" max="8" width="11.5" style="32"/>
    <col min="9" max="9" width="5.83203125" style="33" customWidth="1"/>
    <col min="10" max="16384" width="11.5" style="32"/>
  </cols>
  <sheetData>
    <row r="1" spans="1:11" ht="17" thickBot="1" x14ac:dyDescent="0.25">
      <c r="C1" s="31" t="s">
        <v>104</v>
      </c>
      <c r="D1" s="81">
        <v>45778</v>
      </c>
    </row>
    <row r="2" spans="1:11" x14ac:dyDescent="0.2">
      <c r="A2" s="37" t="s">
        <v>86</v>
      </c>
      <c r="B2" s="38" t="s">
        <v>58</v>
      </c>
      <c r="C2" s="48">
        <v>1.99</v>
      </c>
      <c r="D2" s="39">
        <v>2.4900000000000002</v>
      </c>
    </row>
    <row r="3" spans="1:11" ht="17" thickBot="1" x14ac:dyDescent="0.25">
      <c r="A3" s="42"/>
      <c r="B3" s="43" t="s">
        <v>89</v>
      </c>
      <c r="C3" s="49">
        <v>12</v>
      </c>
      <c r="D3" s="44"/>
      <c r="E3" s="31"/>
      <c r="F3" s="31"/>
      <c r="G3" s="157"/>
    </row>
    <row r="4" spans="1:11" x14ac:dyDescent="0.2">
      <c r="A4" s="45" t="s">
        <v>87</v>
      </c>
      <c r="B4" s="46" t="s">
        <v>57</v>
      </c>
      <c r="C4" s="47">
        <v>76</v>
      </c>
      <c r="D4" s="31"/>
      <c r="E4" s="31"/>
      <c r="F4" s="31"/>
      <c r="G4" s="157"/>
    </row>
    <row r="5" spans="1:11" x14ac:dyDescent="0.2">
      <c r="A5" s="40"/>
      <c r="B5" s="35" t="s">
        <v>170</v>
      </c>
      <c r="C5" s="41">
        <v>86</v>
      </c>
      <c r="D5" s="31"/>
      <c r="E5" s="31"/>
      <c r="F5" s="31"/>
      <c r="G5" s="157"/>
    </row>
    <row r="6" spans="1:11" ht="17" thickBot="1" x14ac:dyDescent="0.25">
      <c r="A6" s="50"/>
      <c r="B6" s="36" t="s">
        <v>65</v>
      </c>
      <c r="C6" s="51">
        <v>1</v>
      </c>
      <c r="D6" s="31"/>
      <c r="E6" s="31"/>
      <c r="F6" s="31"/>
      <c r="G6" s="157"/>
    </row>
    <row r="7" spans="1:11" x14ac:dyDescent="0.2">
      <c r="A7" s="37" t="s">
        <v>88</v>
      </c>
      <c r="B7" s="54" t="s">
        <v>171</v>
      </c>
      <c r="C7" s="39">
        <v>1</v>
      </c>
      <c r="D7" s="31"/>
      <c r="E7" s="31"/>
      <c r="F7" s="31"/>
      <c r="G7" s="157"/>
    </row>
    <row r="8" spans="1:11" x14ac:dyDescent="0.2">
      <c r="A8" s="40"/>
      <c r="B8" s="34"/>
      <c r="C8" s="41"/>
    </row>
    <row r="9" spans="1:11" ht="17" thickBot="1" x14ac:dyDescent="0.25">
      <c r="A9" s="50"/>
      <c r="B9" s="55"/>
      <c r="C9" s="51"/>
      <c r="G9" s="34" t="s">
        <v>94</v>
      </c>
      <c r="H9" s="34">
        <f>IF(Objednávka_ZŠ!M64&gt;0,1,0)</f>
        <v>0</v>
      </c>
    </row>
    <row r="10" spans="1:11" ht="17" thickBot="1" x14ac:dyDescent="0.25">
      <c r="A10" s="56" t="s">
        <v>90</v>
      </c>
      <c r="B10" s="57"/>
      <c r="C10" s="58"/>
      <c r="G10" s="34" t="s">
        <v>95</v>
      </c>
      <c r="H10" s="34">
        <f>IF(H9=1,Objednávka_ZŠ!M60+Objednávka_ZŠ!M61,0)</f>
        <v>0</v>
      </c>
    </row>
    <row r="11" spans="1:11" x14ac:dyDescent="0.2">
      <c r="A11" s="37" t="s">
        <v>91</v>
      </c>
      <c r="B11" s="54"/>
      <c r="C11" s="39"/>
    </row>
    <row r="12" spans="1:11" ht="17" thickBot="1" x14ac:dyDescent="0.25">
      <c r="A12" s="42"/>
      <c r="B12" s="59"/>
      <c r="C12" s="44"/>
      <c r="G12" s="34" t="s">
        <v>103</v>
      </c>
      <c r="H12" s="80" t="e">
        <f>IF(Objednávka_ZŠ!#REF!&lt;DATEVALUE("1.5.2025"),VZORCE!C2,VZORCE!D2)</f>
        <v>#REF!</v>
      </c>
      <c r="I12" s="79"/>
      <c r="J12" s="79"/>
      <c r="K12" s="79"/>
    </row>
    <row r="13" spans="1:11" x14ac:dyDescent="0.2">
      <c r="A13" s="37" t="s">
        <v>92</v>
      </c>
      <c r="B13" s="54" t="s">
        <v>84</v>
      </c>
      <c r="C13" s="39"/>
    </row>
    <row r="14" spans="1:11" x14ac:dyDescent="0.2">
      <c r="A14" s="60"/>
      <c r="B14" s="34" t="s">
        <v>85</v>
      </c>
      <c r="C14" s="41"/>
    </row>
    <row r="15" spans="1:11" ht="17" thickBot="1" x14ac:dyDescent="0.25">
      <c r="A15" s="61"/>
      <c r="B15" s="59"/>
      <c r="C15" s="44"/>
    </row>
    <row r="16" spans="1:11" x14ac:dyDescent="0.2">
      <c r="A16" s="52"/>
      <c r="B16" s="46" t="s">
        <v>47</v>
      </c>
      <c r="C16" s="53">
        <v>4.9000000000000004</v>
      </c>
    </row>
    <row r="17" spans="1:6" x14ac:dyDescent="0.2">
      <c r="B17" s="30"/>
    </row>
    <row r="18" spans="1:6" x14ac:dyDescent="0.2">
      <c r="B18" s="30"/>
    </row>
    <row r="20" spans="1:6" ht="19" x14ac:dyDescent="0.2">
      <c r="A20" s="32" t="s">
        <v>118</v>
      </c>
      <c r="B20" s="146">
        <f>COUNTIF(Objednávka_ZŠ!$I$74:$I$81,"XS")</f>
        <v>0</v>
      </c>
      <c r="C20" s="146">
        <f>COUNTIF(Objednávka_ZŠ!$R$74:$R$81,"XS")</f>
        <v>0</v>
      </c>
      <c r="D20" s="146">
        <f>COUNTIF(Objednávka_ZŠ!AA74:AA81,"XS")</f>
        <v>0</v>
      </c>
      <c r="E20" s="146">
        <f>COUNTIF(Objednávka_ZŠ!$AJ$74:$AJ$81,"XS")</f>
        <v>0</v>
      </c>
      <c r="F20" s="32">
        <f>B20+C20+D20+E20</f>
        <v>0</v>
      </c>
    </row>
    <row r="21" spans="1:6" ht="19" x14ac:dyDescent="0.2">
      <c r="A21" s="32" t="s">
        <v>116</v>
      </c>
      <c r="B21" s="146">
        <f>COUNTIF(Objednávka_ZŠ!$I$74:$I$81,"S")</f>
        <v>0</v>
      </c>
      <c r="C21" s="146">
        <f>COUNTIF(Objednávka_ZŠ!$R$74:$R$81,"S")</f>
        <v>0</v>
      </c>
      <c r="D21" s="146">
        <f>COUNTIF(Objednávka_ZŠ!AA74:AA81,"S")</f>
        <v>0</v>
      </c>
      <c r="E21" s="146">
        <f>COUNTIF(Objednávka_ZŠ!$AJ$74:$AJ$81,"S")</f>
        <v>0</v>
      </c>
      <c r="F21" s="32">
        <f t="shared" ref="F21:F25" si="0">B21+C21+D21+E21</f>
        <v>0</v>
      </c>
    </row>
    <row r="22" spans="1:6" ht="19" x14ac:dyDescent="0.2">
      <c r="A22" s="32" t="s">
        <v>115</v>
      </c>
      <c r="B22" s="146">
        <f>COUNTIF(Objednávka_ZŠ!$I$74:$I$81,"M")</f>
        <v>0</v>
      </c>
      <c r="C22" s="146">
        <f>COUNTIF(Objednávka_ZŠ!$R$74:$R$81,"M")</f>
        <v>0</v>
      </c>
      <c r="D22" s="146">
        <f>COUNTIF(Objednávka_ZŠ!AA74:AA81,"M")</f>
        <v>0</v>
      </c>
      <c r="E22" s="146">
        <f>COUNTIF(Objednávka_ZŠ!$AJ$74:$AJ$81,"M")</f>
        <v>0</v>
      </c>
      <c r="F22" s="32">
        <f t="shared" si="0"/>
        <v>0</v>
      </c>
    </row>
    <row r="23" spans="1:6" ht="19" x14ac:dyDescent="0.2">
      <c r="A23" s="32" t="s">
        <v>119</v>
      </c>
      <c r="B23" s="146">
        <f>COUNTIF(Objednávka_ZŠ!$I$74:$I$81,"L")</f>
        <v>0</v>
      </c>
      <c r="C23" s="146">
        <f>COUNTIF(Objednávka_ZŠ!$R$74:$R$81,"L")</f>
        <v>0</v>
      </c>
      <c r="D23" s="146">
        <f>COUNTIF(Objednávka_ZŠ!AA74:AA81,"L")</f>
        <v>0</v>
      </c>
      <c r="E23" s="146">
        <f>COUNTIF(Objednávka_ZŠ!$AJ$74:$AJ$81,"L")</f>
        <v>0</v>
      </c>
      <c r="F23" s="32">
        <f t="shared" si="0"/>
        <v>0</v>
      </c>
    </row>
    <row r="24" spans="1:6" ht="19" x14ac:dyDescent="0.2">
      <c r="A24" s="32" t="s">
        <v>120</v>
      </c>
      <c r="B24" s="146">
        <f>COUNTIF(Objednávka_ZŠ!$I$74:$I$81,"XL")</f>
        <v>0</v>
      </c>
      <c r="C24" s="146">
        <f>COUNTIF(Objednávka_ZŠ!$R$74:$R$81,"XL")</f>
        <v>0</v>
      </c>
      <c r="D24" s="146">
        <f>COUNTIF(Objednávka_ZŠ!AA74:AA81,"XL")</f>
        <v>0</v>
      </c>
      <c r="E24" s="146">
        <f>COUNTIF(Objednávka_ZŠ!$AJ$74:$AJ$81,"XL")</f>
        <v>0</v>
      </c>
      <c r="F24" s="32">
        <f t="shared" si="0"/>
        <v>0</v>
      </c>
    </row>
    <row r="25" spans="1:6" ht="19" x14ac:dyDescent="0.2">
      <c r="A25" s="32" t="s">
        <v>121</v>
      </c>
      <c r="B25" s="146">
        <f>COUNTIF(Objednávka_ZŠ!$I$74:$I$81,"2XL")</f>
        <v>0</v>
      </c>
      <c r="C25" s="146">
        <f>COUNTIF(Objednávka_ZŠ!$R$74:$R$81,"2XL")</f>
        <v>0</v>
      </c>
      <c r="D25" s="146">
        <f>COUNTIF(Objednávka_ZŠ!AA74:AA81,"2XL")</f>
        <v>0</v>
      </c>
      <c r="E25" s="146">
        <f>COUNTIF(Objednávka_ZŠ!$AJ$74:$AJ$81,"2XL")</f>
        <v>0</v>
      </c>
      <c r="F25" s="32">
        <f t="shared" si="0"/>
        <v>0</v>
      </c>
    </row>
    <row r="28" spans="1:6" x14ac:dyDescent="0.2">
      <c r="A28" s="32" t="s">
        <v>130</v>
      </c>
      <c r="B28" s="32" t="s">
        <v>142</v>
      </c>
      <c r="C28" s="31" t="s">
        <v>149</v>
      </c>
    </row>
    <row r="29" spans="1:6" x14ac:dyDescent="0.2">
      <c r="A29" s="32" t="s">
        <v>131</v>
      </c>
      <c r="B29" s="32" t="s">
        <v>143</v>
      </c>
      <c r="C29" s="31" t="s">
        <v>150</v>
      </c>
    </row>
    <row r="30" spans="1:6" x14ac:dyDescent="0.2">
      <c r="A30" s="32" t="s">
        <v>132</v>
      </c>
      <c r="B30" s="32" t="s">
        <v>144</v>
      </c>
      <c r="C30" s="31" t="s">
        <v>151</v>
      </c>
    </row>
    <row r="31" spans="1:6" x14ac:dyDescent="0.2">
      <c r="A31" s="32" t="s">
        <v>133</v>
      </c>
      <c r="B31" s="32" t="s">
        <v>145</v>
      </c>
      <c r="C31" s="31" t="s">
        <v>152</v>
      </c>
    </row>
    <row r="32" spans="1:6" x14ac:dyDescent="0.2">
      <c r="A32" s="32" t="s">
        <v>134</v>
      </c>
      <c r="C32" s="31" t="s">
        <v>153</v>
      </c>
    </row>
    <row r="33" spans="1:3" x14ac:dyDescent="0.2">
      <c r="A33" s="32" t="s">
        <v>135</v>
      </c>
      <c r="C33" s="31" t="s">
        <v>154</v>
      </c>
    </row>
    <row r="34" spans="1:3" x14ac:dyDescent="0.2">
      <c r="A34" s="32" t="s">
        <v>136</v>
      </c>
      <c r="C34" s="31" t="s">
        <v>155</v>
      </c>
    </row>
    <row r="35" spans="1:3" x14ac:dyDescent="0.2">
      <c r="A35" s="32" t="s">
        <v>137</v>
      </c>
      <c r="C35" s="31" t="s">
        <v>156</v>
      </c>
    </row>
    <row r="36" spans="1:3" x14ac:dyDescent="0.2">
      <c r="A36" s="32" t="s">
        <v>138</v>
      </c>
      <c r="C36" s="31" t="s">
        <v>157</v>
      </c>
    </row>
    <row r="37" spans="1:3" x14ac:dyDescent="0.2">
      <c r="A37" s="32" t="s">
        <v>139</v>
      </c>
      <c r="C37" s="31" t="s">
        <v>158</v>
      </c>
    </row>
    <row r="38" spans="1:3" x14ac:dyDescent="0.2">
      <c r="A38" s="32" t="s">
        <v>140</v>
      </c>
      <c r="C38" s="31" t="s">
        <v>159</v>
      </c>
    </row>
    <row r="39" spans="1:3" x14ac:dyDescent="0.2">
      <c r="A39" s="32" t="s">
        <v>141</v>
      </c>
      <c r="C39" s="31" t="s">
        <v>160</v>
      </c>
    </row>
    <row r="40" spans="1:3" x14ac:dyDescent="0.2">
      <c r="C40" s="31" t="s">
        <v>161</v>
      </c>
    </row>
    <row r="41" spans="1:3" x14ac:dyDescent="0.2">
      <c r="C41" s="31" t="s">
        <v>162</v>
      </c>
    </row>
    <row r="42" spans="1:3" x14ac:dyDescent="0.2">
      <c r="C42" s="31" t="s">
        <v>163</v>
      </c>
    </row>
    <row r="43" spans="1:3" x14ac:dyDescent="0.2">
      <c r="A43" s="32" t="s">
        <v>108</v>
      </c>
      <c r="C43" s="31" t="s">
        <v>164</v>
      </c>
    </row>
  </sheetData>
  <phoneticPr fontId="46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5</vt:i4>
      </vt:variant>
    </vt:vector>
  </HeadingPairs>
  <TitlesOfParts>
    <vt:vector size="11" baseType="lpstr">
      <vt:lpstr>Objednávka_ZŠ</vt:lpstr>
      <vt:lpstr>vyúčtovanie MŠ</vt:lpstr>
      <vt:lpstr>RA_FA</vt:lpstr>
      <vt:lpstr>RF_FA</vt:lpstr>
      <vt:lpstr>BM_FA</vt:lpstr>
      <vt:lpstr>VZORCE</vt:lpstr>
      <vt:lpstr>BM_FA!Oblasť_tlače</vt:lpstr>
      <vt:lpstr>Objednávka_ZŠ!Oblasť_tlače</vt:lpstr>
      <vt:lpstr>RA_FA!Oblasť_tlače</vt:lpstr>
      <vt:lpstr>RF_FA!Oblasť_tlače</vt:lpstr>
      <vt:lpstr>'vyúčtovanie MŠ'!Oblasť_tlače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Fucela</dc:creator>
  <cp:lastModifiedBy>Michaela Gajňáková</cp:lastModifiedBy>
  <cp:lastPrinted>2025-03-19T07:10:10Z</cp:lastPrinted>
  <dcterms:created xsi:type="dcterms:W3CDTF">2008-08-12T06:04:12Z</dcterms:created>
  <dcterms:modified xsi:type="dcterms:W3CDTF">2025-03-20T08:26:10Z</dcterms:modified>
</cp:coreProperties>
</file>